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Foglio1" sheetId="1" r:id="rId1"/>
  </sheets>
  <definedNames>
    <definedName name="_xlnm._FilterDatabase" localSheetId="0" hidden="1">'Foglio1'!$A$5:$F$69</definedName>
    <definedName name="ANCODFIS">'Foglio1'!#REF!</definedName>
    <definedName name="ANPARIVA">'Foglio1'!#REF!</definedName>
    <definedName name="BODY">'Foglio1'!#REF!</definedName>
    <definedName name="CCDATREG">'Foglio1'!#REF!</definedName>
    <definedName name="CCDESCRI">'Foglio1'!#REF!</definedName>
    <definedName name="CCNUMREG">'Foglio1'!#REF!</definedName>
    <definedName name="DESCONTO">'Foglio1'!#REF!</definedName>
    <definedName name="ENDBODY">'Foglio1'!#REF!</definedName>
    <definedName name="IMPORTO">'Foglio1'!#REF!</definedName>
    <definedName name="PTALFDOC">'Foglio1'!#REF!</definedName>
    <definedName name="PTCODCON">'Foglio1'!#REF!</definedName>
    <definedName name="PTDATDOC">'Foglio1'!#REF!</definedName>
    <definedName name="PTNUMDOC">'Foglio1'!#REF!</definedName>
  </definedNames>
  <calcPr fullCalcOnLoad="1"/>
</workbook>
</file>

<file path=xl/sharedStrings.xml><?xml version="1.0" encoding="utf-8"?>
<sst xmlns="http://schemas.openxmlformats.org/spreadsheetml/2006/main" count="256" uniqueCount="65">
  <si>
    <t>Data Pag.</t>
  </si>
  <si>
    <t>Ragione Sociale</t>
  </si>
  <si>
    <t>P.Iva</t>
  </si>
  <si>
    <t>Cod. Fiscale</t>
  </si>
  <si>
    <t>Importo</t>
  </si>
  <si>
    <t>Tipologia servizio</t>
  </si>
  <si>
    <t>00891231003</t>
  </si>
  <si>
    <t>00434000584</t>
  </si>
  <si>
    <t>00777910159</t>
  </si>
  <si>
    <t>10209790152</t>
  </si>
  <si>
    <t>PONTICIELLO RAFFAELE</t>
  </si>
  <si>
    <t>GIANNI FRANCESCO</t>
  </si>
  <si>
    <t>FORTUNATO VINCENZO</t>
  </si>
  <si>
    <t>SICUREZZA E AMBIENTE CONSULTING SRL</t>
  </si>
  <si>
    <t>07654620637</t>
  </si>
  <si>
    <t>PNTRFL64D16A512C</t>
  </si>
  <si>
    <t>02133681003</t>
  </si>
  <si>
    <t>80208450587</t>
  </si>
  <si>
    <t>IL SOLE 24 ORE S.P.A.</t>
  </si>
  <si>
    <t>STUDIO TECNICO ARCH. MOLICA MARCO</t>
  </si>
  <si>
    <t>03216640833</t>
  </si>
  <si>
    <t>MLCMRC80A20E043R</t>
  </si>
  <si>
    <t>UFFICIO IDEA S.R.L.</t>
  </si>
  <si>
    <t>07935201009</t>
  </si>
  <si>
    <t>ANAS S.P.A.</t>
  </si>
  <si>
    <t>E-SERVIZI S.P.A.</t>
  </si>
  <si>
    <t>07590501008</t>
  </si>
  <si>
    <t>RETE FERROVIARIA ITALIANA S.P.A.</t>
  </si>
  <si>
    <t>01008081000</t>
  </si>
  <si>
    <t>01585570581</t>
  </si>
  <si>
    <t>01866180761</t>
  </si>
  <si>
    <t>FRTVCN56L23H501F</t>
  </si>
  <si>
    <t>BT ITALIA S.P.A.</t>
  </si>
  <si>
    <t>04952121004</t>
  </si>
  <si>
    <t>RECONTA ERNST &amp; YOUNG S.P.A.</t>
  </si>
  <si>
    <t>WOLTER KLUVER ITALIA S.R.L.</t>
  </si>
  <si>
    <t>EUROLINK S.C.P.A.</t>
  </si>
  <si>
    <t>08998531001</t>
  </si>
  <si>
    <t>HARPA ITALIA S.R.L.</t>
  </si>
  <si>
    <t>01632311005</t>
  </si>
  <si>
    <t>06858280586</t>
  </si>
  <si>
    <t xml:space="preserve">MARIANI &amp; ASSOCIATI COMMERCIALISTI </t>
  </si>
  <si>
    <t>00980511000</t>
  </si>
  <si>
    <t>01271470583</t>
  </si>
  <si>
    <t>AIR FIRE S.P.A.</t>
  </si>
  <si>
    <t>01526921000</t>
  </si>
  <si>
    <t>06305150580</t>
  </si>
  <si>
    <t>MAGGIOLI S.P.A.</t>
  </si>
  <si>
    <t>02066400405</t>
  </si>
  <si>
    <t>06188330150</t>
  </si>
  <si>
    <t>PARSONS TRANSPORTATION GROUP INC.</t>
  </si>
  <si>
    <t>08904951004</t>
  </si>
  <si>
    <t>97259590582</t>
  </si>
  <si>
    <t>STUDIO TECNICO ING. SOPRANO MAURIZIO</t>
  </si>
  <si>
    <t>09870460582</t>
  </si>
  <si>
    <t>SPRMRZ53B22H501T</t>
  </si>
  <si>
    <t>11748571004</t>
  </si>
  <si>
    <t>GNNFNC72C12H501V</t>
  </si>
  <si>
    <t>04911190488</t>
  </si>
  <si>
    <t>00879960524</t>
  </si>
  <si>
    <t>ARVAL SERVICE LEASE ITALIA S.P.A.</t>
  </si>
  <si>
    <t>LAVORI</t>
  </si>
  <si>
    <t>SERVIZI</t>
  </si>
  <si>
    <t>FORNITURE</t>
  </si>
  <si>
    <t>Elenco pagamenti 2016 (art. 4bis, comma 2, DLgs. 33/13)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</si>
</sst>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44" fontId="0" fillId="0" borderId="0" applyFont="0" applyFill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4" fontId="3" fillId="16" borderId="0" xfId="0" applyNumberFormat="1" applyFont="1" applyFill="1" applyAlignment="1">
      <alignment wrapText="1"/>
    </xf>
    <xf numFmtId="0" fontId="3" fillId="16" borderId="0" xfId="0" applyFont="1" applyFill="1" applyAlignment="1">
      <alignment/>
    </xf>
    <xf numFmtId="44" fontId="3" fillId="16" borderId="0" xfId="60" applyNumberFormat="1" applyFont="1" applyFill="1" applyAlignment="1">
      <alignment/>
    </xf>
    <xf numFmtId="0" fontId="3" fillId="16" borderId="0" xfId="0" applyFont="1" applyFill="1" applyAlignment="1">
      <alignment wrapText="1"/>
    </xf>
    <xf numFmtId="14" fontId="0" fillId="0" borderId="0" xfId="0" applyNumberFormat="1" applyAlignment="1">
      <alignment/>
    </xf>
    <xf numFmtId="44" fontId="0" fillId="0" borderId="0" xfId="60" applyNumberFormat="1" applyFont="1" applyAlignment="1">
      <alignment/>
    </xf>
    <xf numFmtId="0" fontId="0" fillId="0" borderId="0" xfId="0" applyBorder="1" applyAlignment="1">
      <alignment/>
    </xf>
    <xf numFmtId="44" fontId="0" fillId="0" borderId="0" xfId="60" applyNumberFormat="1" applyFont="1" applyBorder="1" applyAlignment="1">
      <alignment/>
    </xf>
    <xf numFmtId="14" fontId="0" fillId="0" borderId="0" xfId="0" applyNumberForma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Fill="1" applyBorder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Border="1" applyAlignment="1" quotePrefix="1">
      <alignment/>
    </xf>
    <xf numFmtId="0" fontId="0" fillId="0" borderId="0" xfId="0" applyFont="1" applyFill="1" applyBorder="1" applyAlignment="1" quotePrefix="1">
      <alignment/>
    </xf>
    <xf numFmtId="44" fontId="0" fillId="0" borderId="0" xfId="0" applyNumberFormat="1" applyFont="1" applyFill="1" applyBorder="1" applyAlignment="1">
      <alignment/>
    </xf>
    <xf numFmtId="14" fontId="2" fillId="0" borderId="0" xfId="0" applyNumberFormat="1" applyFont="1" applyAlignment="1">
      <alignment horizontal="center"/>
    </xf>
    <xf numFmtId="14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 quotePrefix="1">
      <alignment/>
    </xf>
    <xf numFmtId="0" fontId="0" fillId="33" borderId="0" xfId="0" applyFont="1" applyFill="1" applyBorder="1" applyAlignment="1" quotePrefix="1">
      <alignment/>
    </xf>
    <xf numFmtId="44" fontId="0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2" sqref="A2:F2"/>
    </sheetView>
  </sheetViews>
  <sheetFormatPr defaultColWidth="9.140625" defaultRowHeight="12.75"/>
  <cols>
    <col min="1" max="1" width="10.28125" style="5" customWidth="1"/>
    <col min="2" max="2" width="40.421875" style="0" bestFit="1" customWidth="1"/>
    <col min="3" max="3" width="12.57421875" style="0" customWidth="1"/>
    <col min="4" max="4" width="19.421875" style="0" customWidth="1"/>
    <col min="5" max="5" width="14.57421875" style="6" bestFit="1" customWidth="1"/>
    <col min="6" max="6" width="11.57421875" style="0" customWidth="1"/>
    <col min="7" max="7" width="0" style="0" hidden="1" customWidth="1"/>
  </cols>
  <sheetData>
    <row r="2" spans="1:6" ht="20.25">
      <c r="A2" s="19" t="s">
        <v>64</v>
      </c>
      <c r="B2" s="19"/>
      <c r="C2" s="19"/>
      <c r="D2" s="19"/>
      <c r="E2" s="19"/>
      <c r="F2" s="19"/>
    </row>
    <row r="4" spans="1:6" ht="25.5">
      <c r="A4" s="1" t="s">
        <v>0</v>
      </c>
      <c r="B4" s="2" t="s">
        <v>1</v>
      </c>
      <c r="C4" s="2" t="s">
        <v>2</v>
      </c>
      <c r="D4" s="2" t="s">
        <v>3</v>
      </c>
      <c r="E4" s="3" t="s">
        <v>4</v>
      </c>
      <c r="F4" s="4" t="s">
        <v>5</v>
      </c>
    </row>
    <row r="5" spans="1:8" ht="12.75">
      <c r="A5" s="10">
        <v>42373</v>
      </c>
      <c r="B5" s="12" t="s">
        <v>60</v>
      </c>
      <c r="C5" s="16" t="s">
        <v>58</v>
      </c>
      <c r="D5" s="17" t="s">
        <v>59</v>
      </c>
      <c r="E5" s="18">
        <f>1406.16</f>
        <v>1406.16</v>
      </c>
      <c r="F5" s="11" t="s">
        <v>62</v>
      </c>
      <c r="G5" s="7"/>
      <c r="H5" s="7"/>
    </row>
    <row r="6" spans="1:8" ht="12.75">
      <c r="A6" s="14">
        <v>42381</v>
      </c>
      <c r="B6" s="12" t="s">
        <v>10</v>
      </c>
      <c r="C6" s="15" t="s">
        <v>14</v>
      </c>
      <c r="D6" s="11" t="s">
        <v>15</v>
      </c>
      <c r="E6" s="18">
        <v>34257.6</v>
      </c>
      <c r="F6" s="11" t="s">
        <v>62</v>
      </c>
      <c r="G6" s="7"/>
      <c r="H6" s="7"/>
    </row>
    <row r="7" spans="1:8" ht="12.75">
      <c r="A7" s="14">
        <v>42389</v>
      </c>
      <c r="B7" s="12" t="s">
        <v>24</v>
      </c>
      <c r="C7" s="15" t="s">
        <v>16</v>
      </c>
      <c r="D7" s="16" t="s">
        <v>17</v>
      </c>
      <c r="E7" s="18">
        <v>15000</v>
      </c>
      <c r="F7" s="11" t="s">
        <v>62</v>
      </c>
      <c r="G7" s="7"/>
      <c r="H7" s="7"/>
    </row>
    <row r="8" spans="1:8" ht="12.75">
      <c r="A8" s="14">
        <v>42389</v>
      </c>
      <c r="B8" s="12" t="s">
        <v>18</v>
      </c>
      <c r="C8" s="15" t="s">
        <v>8</v>
      </c>
      <c r="D8" s="15" t="s">
        <v>8</v>
      </c>
      <c r="E8" s="18">
        <v>1725.08</v>
      </c>
      <c r="F8" s="11" t="s">
        <v>63</v>
      </c>
      <c r="G8" s="7"/>
      <c r="H8" s="7"/>
    </row>
    <row r="9" spans="1:8" ht="12.75">
      <c r="A9" s="14">
        <v>42389</v>
      </c>
      <c r="B9" s="12" t="s">
        <v>18</v>
      </c>
      <c r="C9" s="15" t="s">
        <v>8</v>
      </c>
      <c r="D9" s="15" t="s">
        <v>8</v>
      </c>
      <c r="E9" s="18">
        <v>448</v>
      </c>
      <c r="F9" s="11" t="s">
        <v>63</v>
      </c>
      <c r="G9" s="7"/>
      <c r="H9" s="7"/>
    </row>
    <row r="10" spans="1:8" ht="12.75">
      <c r="A10" s="14">
        <v>42389</v>
      </c>
      <c r="B10" s="12" t="s">
        <v>19</v>
      </c>
      <c r="C10" s="15" t="s">
        <v>20</v>
      </c>
      <c r="D10" s="11" t="s">
        <v>21</v>
      </c>
      <c r="E10" s="18">
        <f>5679.4</f>
        <v>5679.4</v>
      </c>
      <c r="F10" s="12" t="s">
        <v>62</v>
      </c>
      <c r="G10" s="7"/>
      <c r="H10" s="7"/>
    </row>
    <row r="11" spans="1:8" ht="12.75">
      <c r="A11" s="14">
        <v>42401</v>
      </c>
      <c r="B11" s="12" t="s">
        <v>22</v>
      </c>
      <c r="C11" s="15" t="s">
        <v>23</v>
      </c>
      <c r="D11" s="15" t="s">
        <v>23</v>
      </c>
      <c r="E11" s="18">
        <f>384.3</f>
        <v>384.3</v>
      </c>
      <c r="F11" s="12" t="s">
        <v>62</v>
      </c>
      <c r="G11" s="7"/>
      <c r="H11" s="7"/>
    </row>
    <row r="12" spans="1:8" ht="12.75">
      <c r="A12" s="14">
        <v>42401</v>
      </c>
      <c r="B12" s="12" t="s">
        <v>24</v>
      </c>
      <c r="C12" s="15" t="s">
        <v>16</v>
      </c>
      <c r="D12" s="16" t="s">
        <v>17</v>
      </c>
      <c r="E12" s="18">
        <v>15000</v>
      </c>
      <c r="F12" s="12" t="s">
        <v>62</v>
      </c>
      <c r="G12" s="7"/>
      <c r="H12" s="7"/>
    </row>
    <row r="13" spans="1:8" ht="12.75">
      <c r="A13" s="10">
        <v>42401</v>
      </c>
      <c r="B13" s="12" t="s">
        <v>60</v>
      </c>
      <c r="C13" s="16" t="s">
        <v>58</v>
      </c>
      <c r="D13" s="17" t="s">
        <v>59</v>
      </c>
      <c r="E13" s="18">
        <f>469.7-320.18</f>
        <v>149.51999999999998</v>
      </c>
      <c r="F13" s="12" t="s">
        <v>62</v>
      </c>
      <c r="G13" s="7"/>
      <c r="H13" s="7"/>
    </row>
    <row r="14" spans="1:8" ht="12.75">
      <c r="A14" s="14">
        <v>42411</v>
      </c>
      <c r="B14" s="12" t="s">
        <v>25</v>
      </c>
      <c r="C14" s="15" t="s">
        <v>26</v>
      </c>
      <c r="D14" s="15" t="s">
        <v>26</v>
      </c>
      <c r="E14" s="18">
        <f>2635.65</f>
        <v>2635.65</v>
      </c>
      <c r="F14" s="12" t="s">
        <v>62</v>
      </c>
      <c r="G14" s="7"/>
      <c r="H14" s="7"/>
    </row>
    <row r="15" spans="1:8" ht="12.75">
      <c r="A15" s="14">
        <v>42411</v>
      </c>
      <c r="B15" s="12" t="s">
        <v>27</v>
      </c>
      <c r="C15" s="15" t="s">
        <v>28</v>
      </c>
      <c r="D15" s="16" t="s">
        <v>29</v>
      </c>
      <c r="E15" s="18">
        <f>27002</f>
        <v>27002</v>
      </c>
      <c r="F15" s="12" t="s">
        <v>62</v>
      </c>
      <c r="G15" s="7"/>
      <c r="H15" s="7"/>
    </row>
    <row r="16" spans="1:8" ht="12.75">
      <c r="A16" s="14">
        <v>42418</v>
      </c>
      <c r="B16" s="12" t="s">
        <v>11</v>
      </c>
      <c r="C16" s="13"/>
      <c r="D16" s="12" t="s">
        <v>57</v>
      </c>
      <c r="E16" s="18">
        <f>+(1456*2)+181</f>
        <v>3093</v>
      </c>
      <c r="F16" s="12" t="s">
        <v>62</v>
      </c>
      <c r="G16" s="7"/>
      <c r="H16" s="7"/>
    </row>
    <row r="17" spans="1:8" ht="12.75">
      <c r="A17" s="14">
        <v>42429</v>
      </c>
      <c r="B17" s="12" t="s">
        <v>24</v>
      </c>
      <c r="C17" s="15" t="s">
        <v>16</v>
      </c>
      <c r="D17" s="16" t="s">
        <v>17</v>
      </c>
      <c r="E17" s="18">
        <v>15000</v>
      </c>
      <c r="F17" s="12" t="s">
        <v>62</v>
      </c>
      <c r="G17" s="7"/>
      <c r="H17" s="7"/>
    </row>
    <row r="18" spans="1:8" ht="12.75">
      <c r="A18" s="14">
        <v>42430</v>
      </c>
      <c r="B18" s="12" t="s">
        <v>60</v>
      </c>
      <c r="C18" s="16" t="s">
        <v>58</v>
      </c>
      <c r="D18" s="17" t="s">
        <v>59</v>
      </c>
      <c r="E18" s="18">
        <f>1406.16-85.05</f>
        <v>1321.1100000000001</v>
      </c>
      <c r="F18" s="12" t="s">
        <v>62</v>
      </c>
      <c r="G18" s="7"/>
      <c r="H18" s="7"/>
    </row>
    <row r="19" spans="1:8" ht="12.75">
      <c r="A19" s="14">
        <v>42440</v>
      </c>
      <c r="B19" s="12" t="s">
        <v>11</v>
      </c>
      <c r="C19" s="13"/>
      <c r="D19" s="12" t="s">
        <v>57</v>
      </c>
      <c r="E19" s="18">
        <f>1456</f>
        <v>1456</v>
      </c>
      <c r="F19" s="12" t="s">
        <v>62</v>
      </c>
      <c r="G19" s="7"/>
      <c r="H19" s="7"/>
    </row>
    <row r="20" spans="1:8" ht="12.75">
      <c r="A20" s="14">
        <v>42440</v>
      </c>
      <c r="B20" s="12" t="s">
        <v>32</v>
      </c>
      <c r="C20" s="15" t="s">
        <v>33</v>
      </c>
      <c r="D20" s="15" t="s">
        <v>33</v>
      </c>
      <c r="E20" s="18">
        <f>406.66</f>
        <v>406.66</v>
      </c>
      <c r="F20" s="12" t="s">
        <v>62</v>
      </c>
      <c r="G20" s="7"/>
      <c r="H20" s="7"/>
    </row>
    <row r="21" spans="1:8" ht="12.75">
      <c r="A21" s="14">
        <v>42440</v>
      </c>
      <c r="B21" s="12" t="s">
        <v>22</v>
      </c>
      <c r="C21" s="15" t="s">
        <v>23</v>
      </c>
      <c r="D21" s="15" t="s">
        <v>23</v>
      </c>
      <c r="E21" s="18">
        <f>2950</f>
        <v>2950</v>
      </c>
      <c r="F21" s="12" t="s">
        <v>62</v>
      </c>
      <c r="G21" s="7"/>
      <c r="H21" s="7"/>
    </row>
    <row r="22" spans="1:8" ht="12.75">
      <c r="A22" s="14">
        <v>42440</v>
      </c>
      <c r="B22" s="12" t="s">
        <v>12</v>
      </c>
      <c r="C22" s="15" t="s">
        <v>30</v>
      </c>
      <c r="D22" s="13" t="s">
        <v>31</v>
      </c>
      <c r="E22" s="18">
        <v>25376</v>
      </c>
      <c r="F22" s="12" t="s">
        <v>62</v>
      </c>
      <c r="G22" s="7"/>
      <c r="H22" s="7"/>
    </row>
    <row r="23" spans="1:8" ht="12.75">
      <c r="A23" s="14">
        <v>42453</v>
      </c>
      <c r="B23" s="12" t="s">
        <v>34</v>
      </c>
      <c r="C23" s="15" t="s">
        <v>6</v>
      </c>
      <c r="D23" s="16" t="s">
        <v>7</v>
      </c>
      <c r="E23" s="18">
        <f>6344</f>
        <v>6344</v>
      </c>
      <c r="F23" s="12" t="s">
        <v>62</v>
      </c>
      <c r="G23" s="7"/>
      <c r="H23" s="7"/>
    </row>
    <row r="24" spans="1:8" ht="12.75">
      <c r="A24" s="14">
        <v>42453</v>
      </c>
      <c r="B24" s="12" t="s">
        <v>18</v>
      </c>
      <c r="C24" s="15" t="s">
        <v>8</v>
      </c>
      <c r="D24" s="15" t="s">
        <v>8</v>
      </c>
      <c r="E24" s="18">
        <v>352</v>
      </c>
      <c r="F24" s="12" t="s">
        <v>63</v>
      </c>
      <c r="G24" s="7"/>
      <c r="H24" s="7"/>
    </row>
    <row r="25" spans="1:8" ht="12.75">
      <c r="A25" s="14">
        <v>42453</v>
      </c>
      <c r="B25" s="12" t="s">
        <v>18</v>
      </c>
      <c r="C25" s="15" t="s">
        <v>8</v>
      </c>
      <c r="D25" s="15" t="s">
        <v>8</v>
      </c>
      <c r="E25" s="18">
        <v>426.31</v>
      </c>
      <c r="F25" s="12" t="s">
        <v>63</v>
      </c>
      <c r="G25" s="7"/>
      <c r="H25" s="7"/>
    </row>
    <row r="26" spans="1:8" ht="12.75">
      <c r="A26" s="14">
        <v>42461</v>
      </c>
      <c r="B26" s="12" t="s">
        <v>60</v>
      </c>
      <c r="C26" s="16" t="s">
        <v>58</v>
      </c>
      <c r="D26" s="17" t="s">
        <v>59</v>
      </c>
      <c r="E26" s="18">
        <f>936.46</f>
        <v>936.46</v>
      </c>
      <c r="F26" s="12" t="s">
        <v>62</v>
      </c>
      <c r="G26" s="7"/>
      <c r="H26" s="7"/>
    </row>
    <row r="27" spans="1:8" ht="12.75">
      <c r="A27" s="14">
        <v>42481</v>
      </c>
      <c r="B27" s="12" t="s">
        <v>11</v>
      </c>
      <c r="C27" s="13"/>
      <c r="D27" s="12" t="s">
        <v>57</v>
      </c>
      <c r="E27" s="18">
        <f>1456</f>
        <v>1456</v>
      </c>
      <c r="F27" s="12" t="s">
        <v>62</v>
      </c>
      <c r="G27" s="7"/>
      <c r="H27" s="7"/>
    </row>
    <row r="28" spans="1:8" ht="12.75">
      <c r="A28" s="14">
        <v>42492</v>
      </c>
      <c r="B28" s="12" t="s">
        <v>60</v>
      </c>
      <c r="C28" s="16" t="s">
        <v>58</v>
      </c>
      <c r="D28" s="17" t="s">
        <v>59</v>
      </c>
      <c r="E28" s="18">
        <f>1406.16-65.4</f>
        <v>1340.76</v>
      </c>
      <c r="F28" s="12" t="s">
        <v>62</v>
      </c>
      <c r="G28" s="7"/>
      <c r="H28" s="7"/>
    </row>
    <row r="29" spans="1:8" ht="12.75">
      <c r="A29" s="14">
        <v>42493</v>
      </c>
      <c r="B29" s="12" t="s">
        <v>35</v>
      </c>
      <c r="C29" s="15" t="s">
        <v>9</v>
      </c>
      <c r="D29" s="15" t="s">
        <v>9</v>
      </c>
      <c r="E29" s="18">
        <f>230</f>
        <v>230</v>
      </c>
      <c r="F29" s="12" t="s">
        <v>63</v>
      </c>
      <c r="G29" s="7"/>
      <c r="H29" s="7"/>
    </row>
    <row r="30" spans="1:8" s="26" customFormat="1" ht="12.75">
      <c r="A30" s="20">
        <v>42506</v>
      </c>
      <c r="B30" s="21" t="s">
        <v>36</v>
      </c>
      <c r="C30" s="22" t="s">
        <v>37</v>
      </c>
      <c r="D30" s="22" t="s">
        <v>37</v>
      </c>
      <c r="E30" s="24">
        <f>1619084.67</f>
        <v>1619084.67</v>
      </c>
      <c r="F30" s="21" t="s">
        <v>61</v>
      </c>
      <c r="G30" s="25"/>
      <c r="H30" s="25"/>
    </row>
    <row r="31" spans="1:8" ht="12.75">
      <c r="A31" s="14">
        <v>42507</v>
      </c>
      <c r="B31" s="12" t="s">
        <v>11</v>
      </c>
      <c r="C31" s="13"/>
      <c r="D31" s="12" t="s">
        <v>57</v>
      </c>
      <c r="E31" s="18">
        <f>1456</f>
        <v>1456</v>
      </c>
      <c r="F31" s="12" t="s">
        <v>62</v>
      </c>
      <c r="G31" s="7"/>
      <c r="H31" s="7"/>
    </row>
    <row r="32" spans="1:8" ht="12.75">
      <c r="A32" s="14">
        <v>42507</v>
      </c>
      <c r="B32" s="12" t="s">
        <v>25</v>
      </c>
      <c r="C32" s="15" t="s">
        <v>26</v>
      </c>
      <c r="D32" s="15" t="s">
        <v>26</v>
      </c>
      <c r="E32" s="18">
        <f>2712.57</f>
        <v>2712.57</v>
      </c>
      <c r="F32" s="12" t="s">
        <v>62</v>
      </c>
      <c r="G32" s="7"/>
      <c r="H32" s="7"/>
    </row>
    <row r="33" spans="1:8" ht="12.75">
      <c r="A33" s="14">
        <v>42513</v>
      </c>
      <c r="B33" s="12" t="s">
        <v>24</v>
      </c>
      <c r="C33" s="15" t="s">
        <v>16</v>
      </c>
      <c r="D33" s="16" t="s">
        <v>17</v>
      </c>
      <c r="E33" s="18">
        <v>45000</v>
      </c>
      <c r="F33" s="12" t="s">
        <v>62</v>
      </c>
      <c r="G33" s="7"/>
      <c r="H33" s="7"/>
    </row>
    <row r="34" spans="1:8" ht="12.75">
      <c r="A34" s="14">
        <v>42522</v>
      </c>
      <c r="B34" s="12" t="s">
        <v>60</v>
      </c>
      <c r="C34" s="16" t="s">
        <v>58</v>
      </c>
      <c r="D34" s="17" t="s">
        <v>59</v>
      </c>
      <c r="E34" s="18">
        <f>9.46+1406.16</f>
        <v>1415.6200000000001</v>
      </c>
      <c r="F34" s="12" t="s">
        <v>62</v>
      </c>
      <c r="G34" s="7"/>
      <c r="H34" s="7"/>
    </row>
    <row r="35" spans="1:8" ht="12.75">
      <c r="A35" s="14">
        <v>42527</v>
      </c>
      <c r="B35" s="12" t="s">
        <v>12</v>
      </c>
      <c r="C35" s="15" t="s">
        <v>30</v>
      </c>
      <c r="D35" s="13" t="s">
        <v>31</v>
      </c>
      <c r="E35" s="18">
        <v>38064</v>
      </c>
      <c r="F35" s="12" t="s">
        <v>62</v>
      </c>
      <c r="G35" s="7"/>
      <c r="H35" s="7"/>
    </row>
    <row r="36" spans="1:8" ht="12.75">
      <c r="A36" s="14">
        <v>42527</v>
      </c>
      <c r="B36" s="12" t="s">
        <v>38</v>
      </c>
      <c r="C36" s="15" t="s">
        <v>39</v>
      </c>
      <c r="D36" s="16" t="s">
        <v>40</v>
      </c>
      <c r="E36" s="18">
        <f>444.08</f>
        <v>444.08</v>
      </c>
      <c r="F36" s="12" t="s">
        <v>62</v>
      </c>
      <c r="G36" s="7"/>
      <c r="H36" s="7"/>
    </row>
    <row r="37" spans="1:8" ht="12.75">
      <c r="A37" s="14">
        <v>42537</v>
      </c>
      <c r="B37" s="12" t="s">
        <v>11</v>
      </c>
      <c r="C37" s="13"/>
      <c r="D37" s="12" t="s">
        <v>57</v>
      </c>
      <c r="E37" s="18">
        <f>1456</f>
        <v>1456</v>
      </c>
      <c r="F37" s="12" t="s">
        <v>62</v>
      </c>
      <c r="G37" s="7"/>
      <c r="H37" s="7"/>
    </row>
    <row r="38" spans="1:8" ht="12.75">
      <c r="A38" s="14">
        <v>42537</v>
      </c>
      <c r="B38" s="12" t="s">
        <v>34</v>
      </c>
      <c r="C38" s="15" t="s">
        <v>6</v>
      </c>
      <c r="D38" s="16" t="s">
        <v>7</v>
      </c>
      <c r="E38" s="18">
        <f>9516</f>
        <v>9516</v>
      </c>
      <c r="F38" s="12" t="s">
        <v>62</v>
      </c>
      <c r="G38" s="7"/>
      <c r="H38" s="7"/>
    </row>
    <row r="39" spans="1:8" ht="12.75">
      <c r="A39" s="14">
        <v>42552</v>
      </c>
      <c r="B39" s="12" t="s">
        <v>60</v>
      </c>
      <c r="C39" s="16" t="s">
        <v>58</v>
      </c>
      <c r="D39" s="17" t="s">
        <v>59</v>
      </c>
      <c r="E39" s="18">
        <f>1406.16</f>
        <v>1406.16</v>
      </c>
      <c r="F39" s="12" t="s">
        <v>62</v>
      </c>
      <c r="G39" s="7"/>
      <c r="H39" s="7"/>
    </row>
    <row r="40" spans="1:8" ht="12.75">
      <c r="A40" s="14">
        <v>42565</v>
      </c>
      <c r="B40" s="12" t="s">
        <v>11</v>
      </c>
      <c r="C40" s="13"/>
      <c r="D40" s="12" t="s">
        <v>57</v>
      </c>
      <c r="E40" s="18">
        <f>1456</f>
        <v>1456</v>
      </c>
      <c r="F40" s="12" t="s">
        <v>62</v>
      </c>
      <c r="G40" s="7"/>
      <c r="H40" s="7"/>
    </row>
    <row r="41" spans="1:8" ht="12.75">
      <c r="A41" s="14">
        <v>42565</v>
      </c>
      <c r="B41" s="12" t="s">
        <v>41</v>
      </c>
      <c r="C41" s="15" t="s">
        <v>42</v>
      </c>
      <c r="D41" s="16" t="s">
        <v>43</v>
      </c>
      <c r="E41" s="18">
        <v>25693.2</v>
      </c>
      <c r="F41" s="12" t="s">
        <v>62</v>
      </c>
      <c r="G41" s="7"/>
      <c r="H41" s="7"/>
    </row>
    <row r="42" spans="1:8" ht="12.75">
      <c r="A42" s="14">
        <v>42565</v>
      </c>
      <c r="B42" s="12" t="s">
        <v>44</v>
      </c>
      <c r="C42" s="15" t="s">
        <v>45</v>
      </c>
      <c r="D42" s="16" t="s">
        <v>46</v>
      </c>
      <c r="E42" s="18">
        <f>195.2</f>
        <v>195.2</v>
      </c>
      <c r="F42" s="12" t="s">
        <v>62</v>
      </c>
      <c r="G42" s="7"/>
      <c r="H42" s="7"/>
    </row>
    <row r="43" spans="1:8" ht="12.75">
      <c r="A43" s="14">
        <v>42565</v>
      </c>
      <c r="B43" s="12" t="s">
        <v>47</v>
      </c>
      <c r="C43" s="15" t="s">
        <v>48</v>
      </c>
      <c r="D43" s="17" t="s">
        <v>49</v>
      </c>
      <c r="E43" s="18">
        <f>3050</f>
        <v>3050</v>
      </c>
      <c r="F43" s="12" t="s">
        <v>62</v>
      </c>
      <c r="G43" s="7"/>
      <c r="H43" s="7"/>
    </row>
    <row r="44" spans="1:8" s="26" customFormat="1" ht="12.75">
      <c r="A44" s="20">
        <v>42578</v>
      </c>
      <c r="B44" s="21" t="s">
        <v>50</v>
      </c>
      <c r="C44" s="22" t="s">
        <v>51</v>
      </c>
      <c r="D44" s="23" t="s">
        <v>52</v>
      </c>
      <c r="E44" s="24">
        <f>104000.78</f>
        <v>104000.78</v>
      </c>
      <c r="F44" s="21" t="s">
        <v>62</v>
      </c>
      <c r="G44" s="25"/>
      <c r="H44" s="25"/>
    </row>
    <row r="45" spans="1:8" ht="12.75">
      <c r="A45" s="14">
        <v>42583</v>
      </c>
      <c r="B45" s="12" t="s">
        <v>60</v>
      </c>
      <c r="C45" s="16" t="s">
        <v>58</v>
      </c>
      <c r="D45" s="17" t="s">
        <v>59</v>
      </c>
      <c r="E45" s="18">
        <f>1406.16-242.34</f>
        <v>1163.8200000000002</v>
      </c>
      <c r="F45" s="12" t="s">
        <v>62</v>
      </c>
      <c r="G45" s="7"/>
      <c r="H45" s="7"/>
    </row>
    <row r="46" spans="1:8" ht="12.75">
      <c r="A46" s="14">
        <v>42585</v>
      </c>
      <c r="B46" s="12" t="s">
        <v>11</v>
      </c>
      <c r="C46" s="13"/>
      <c r="D46" s="12" t="s">
        <v>57</v>
      </c>
      <c r="E46" s="18">
        <f>1456</f>
        <v>1456</v>
      </c>
      <c r="F46" s="12" t="s">
        <v>62</v>
      </c>
      <c r="G46" s="7"/>
      <c r="H46" s="7"/>
    </row>
    <row r="47" spans="1:8" ht="12.75">
      <c r="A47" s="14">
        <v>42585</v>
      </c>
      <c r="B47" s="12" t="s">
        <v>25</v>
      </c>
      <c r="C47" s="15" t="s">
        <v>26</v>
      </c>
      <c r="D47" s="15" t="s">
        <v>26</v>
      </c>
      <c r="E47" s="18">
        <f>2758.97</f>
        <v>2758.97</v>
      </c>
      <c r="F47" s="12" t="s">
        <v>62</v>
      </c>
      <c r="G47" s="7"/>
      <c r="H47" s="7"/>
    </row>
    <row r="48" spans="1:8" ht="12.75">
      <c r="A48" s="14">
        <v>42586</v>
      </c>
      <c r="B48" s="12" t="s">
        <v>12</v>
      </c>
      <c r="C48" s="15" t="s">
        <v>30</v>
      </c>
      <c r="D48" s="13" t="s">
        <v>31</v>
      </c>
      <c r="E48" s="18">
        <v>25376</v>
      </c>
      <c r="F48" s="12" t="s">
        <v>62</v>
      </c>
      <c r="G48" s="7"/>
      <c r="H48" s="7"/>
    </row>
    <row r="49" spans="1:8" ht="12.75">
      <c r="A49" s="14">
        <v>42614</v>
      </c>
      <c r="B49" s="12" t="s">
        <v>60</v>
      </c>
      <c r="C49" s="16" t="s">
        <v>58</v>
      </c>
      <c r="D49" s="17" t="s">
        <v>59</v>
      </c>
      <c r="E49" s="18">
        <f>1406.16</f>
        <v>1406.16</v>
      </c>
      <c r="F49" s="12" t="s">
        <v>62</v>
      </c>
      <c r="G49" s="7"/>
      <c r="H49" s="7"/>
    </row>
    <row r="50" spans="1:8" ht="12.75">
      <c r="A50" s="14">
        <v>42636</v>
      </c>
      <c r="B50" s="12" t="s">
        <v>11</v>
      </c>
      <c r="C50" s="13"/>
      <c r="D50" s="12" t="s">
        <v>57</v>
      </c>
      <c r="E50" s="18">
        <f>1456</f>
        <v>1456</v>
      </c>
      <c r="F50" s="12" t="s">
        <v>62</v>
      </c>
      <c r="G50" s="7"/>
      <c r="H50" s="7"/>
    </row>
    <row r="51" spans="1:8" ht="12.75">
      <c r="A51" s="14">
        <v>42636</v>
      </c>
      <c r="B51" s="12" t="s">
        <v>24</v>
      </c>
      <c r="C51" s="15" t="s">
        <v>16</v>
      </c>
      <c r="D51" s="16" t="s">
        <v>17</v>
      </c>
      <c r="E51" s="18">
        <f>30000</f>
        <v>30000</v>
      </c>
      <c r="F51" s="12" t="s">
        <v>62</v>
      </c>
      <c r="G51" s="7"/>
      <c r="H51" s="7"/>
    </row>
    <row r="52" spans="1:8" ht="12.75">
      <c r="A52" s="14">
        <v>42646</v>
      </c>
      <c r="B52" s="12" t="s">
        <v>60</v>
      </c>
      <c r="C52" s="16" t="s">
        <v>58</v>
      </c>
      <c r="D52" s="17" t="s">
        <v>59</v>
      </c>
      <c r="E52" s="18">
        <f>1406.16</f>
        <v>1406.16</v>
      </c>
      <c r="F52" s="12" t="s">
        <v>62</v>
      </c>
      <c r="G52" s="7"/>
      <c r="H52" s="7"/>
    </row>
    <row r="53" spans="1:8" ht="12.75">
      <c r="A53" s="14">
        <v>42648</v>
      </c>
      <c r="B53" s="12" t="s">
        <v>53</v>
      </c>
      <c r="C53" s="15" t="s">
        <v>54</v>
      </c>
      <c r="D53" s="16" t="s">
        <v>55</v>
      </c>
      <c r="E53" s="18">
        <f>3172*2</f>
        <v>6344</v>
      </c>
      <c r="F53" s="12" t="s">
        <v>62</v>
      </c>
      <c r="G53" s="7"/>
      <c r="H53" s="7"/>
    </row>
    <row r="54" spans="1:8" ht="12.75">
      <c r="A54" s="14">
        <v>42650</v>
      </c>
      <c r="B54" s="12" t="s">
        <v>12</v>
      </c>
      <c r="C54" s="15" t="s">
        <v>30</v>
      </c>
      <c r="D54" s="13" t="s">
        <v>31</v>
      </c>
      <c r="E54" s="18">
        <v>25376</v>
      </c>
      <c r="F54" s="12" t="s">
        <v>62</v>
      </c>
      <c r="G54" s="7"/>
      <c r="H54" s="7"/>
    </row>
    <row r="55" spans="1:8" ht="12.75">
      <c r="A55" s="14">
        <v>42660</v>
      </c>
      <c r="B55" s="12" t="s">
        <v>11</v>
      </c>
      <c r="C55" s="13"/>
      <c r="D55" s="12" t="s">
        <v>57</v>
      </c>
      <c r="E55" s="18">
        <f>1456</f>
        <v>1456</v>
      </c>
      <c r="F55" s="12" t="s">
        <v>62</v>
      </c>
      <c r="G55" s="7"/>
      <c r="H55" s="7"/>
    </row>
    <row r="56" spans="1:8" ht="12.75">
      <c r="A56" s="14">
        <v>42660</v>
      </c>
      <c r="B56" s="12" t="s">
        <v>25</v>
      </c>
      <c r="C56" s="15" t="s">
        <v>26</v>
      </c>
      <c r="D56" s="15" t="s">
        <v>26</v>
      </c>
      <c r="E56" s="18">
        <f>2688.37-52.72</f>
        <v>2635.65</v>
      </c>
      <c r="F56" s="12" t="s">
        <v>62</v>
      </c>
      <c r="G56" s="7"/>
      <c r="H56" s="7"/>
    </row>
    <row r="57" spans="1:8" ht="12.75">
      <c r="A57" s="14">
        <v>42660</v>
      </c>
      <c r="B57" s="12" t="s">
        <v>24</v>
      </c>
      <c r="C57" s="15" t="s">
        <v>16</v>
      </c>
      <c r="D57" s="16" t="s">
        <v>17</v>
      </c>
      <c r="E57" s="18">
        <v>30000</v>
      </c>
      <c r="F57" s="12" t="s">
        <v>62</v>
      </c>
      <c r="G57" s="7"/>
      <c r="H57" s="7"/>
    </row>
    <row r="58" spans="1:8" ht="12.75">
      <c r="A58" s="14">
        <v>42663</v>
      </c>
      <c r="B58" s="12" t="s">
        <v>41</v>
      </c>
      <c r="C58" s="15" t="s">
        <v>42</v>
      </c>
      <c r="D58" s="16" t="s">
        <v>43</v>
      </c>
      <c r="E58" s="18">
        <v>13022.58</v>
      </c>
      <c r="F58" s="12" t="s">
        <v>62</v>
      </c>
      <c r="G58" s="7"/>
      <c r="H58" s="7"/>
    </row>
    <row r="59" spans="1:8" ht="12.75">
      <c r="A59" s="14">
        <v>42676</v>
      </c>
      <c r="B59" s="12" t="s">
        <v>60</v>
      </c>
      <c r="C59" s="16" t="s">
        <v>58</v>
      </c>
      <c r="D59" s="17" t="s">
        <v>59</v>
      </c>
      <c r="E59" s="18">
        <f>1406.16-426.21</f>
        <v>979.95</v>
      </c>
      <c r="F59" s="12" t="s">
        <v>62</v>
      </c>
      <c r="G59" s="7"/>
      <c r="H59" s="7"/>
    </row>
    <row r="60" spans="1:8" ht="12.75">
      <c r="A60" s="14">
        <v>42696</v>
      </c>
      <c r="B60" s="12" t="s">
        <v>24</v>
      </c>
      <c r="C60" s="15" t="s">
        <v>16</v>
      </c>
      <c r="D60" s="16" t="s">
        <v>17</v>
      </c>
      <c r="E60" s="18">
        <v>15000</v>
      </c>
      <c r="F60" s="12" t="s">
        <v>62</v>
      </c>
      <c r="G60" s="7"/>
      <c r="H60" s="7"/>
    </row>
    <row r="61" spans="1:8" ht="12.75">
      <c r="A61" s="14">
        <v>42696</v>
      </c>
      <c r="B61" s="12" t="s">
        <v>11</v>
      </c>
      <c r="C61" s="13"/>
      <c r="D61" s="12" t="s">
        <v>57</v>
      </c>
      <c r="E61" s="18">
        <f>1456</f>
        <v>1456</v>
      </c>
      <c r="F61" s="12" t="s">
        <v>62</v>
      </c>
      <c r="G61" s="7"/>
      <c r="H61" s="7"/>
    </row>
    <row r="62" spans="1:6" ht="12.75">
      <c r="A62" s="14">
        <v>42696</v>
      </c>
      <c r="B62" s="12" t="s">
        <v>22</v>
      </c>
      <c r="C62" s="15" t="s">
        <v>23</v>
      </c>
      <c r="D62" s="15" t="s">
        <v>23</v>
      </c>
      <c r="E62" s="18">
        <f>237.6</f>
        <v>237.6</v>
      </c>
      <c r="F62" s="12" t="s">
        <v>62</v>
      </c>
    </row>
    <row r="63" spans="1:6" ht="12.75">
      <c r="A63" s="14">
        <v>42705</v>
      </c>
      <c r="B63" s="12" t="s">
        <v>60</v>
      </c>
      <c r="C63" s="16" t="s">
        <v>58</v>
      </c>
      <c r="D63" s="17" t="s">
        <v>59</v>
      </c>
      <c r="E63" s="18">
        <f>1234.41</f>
        <v>1234.41</v>
      </c>
      <c r="F63" s="12" t="s">
        <v>62</v>
      </c>
    </row>
    <row r="64" spans="1:6" ht="12.75">
      <c r="A64" s="14">
        <v>42711</v>
      </c>
      <c r="B64" s="12" t="s">
        <v>12</v>
      </c>
      <c r="C64" s="15" t="s">
        <v>30</v>
      </c>
      <c r="D64" s="13" t="s">
        <v>31</v>
      </c>
      <c r="E64" s="18">
        <v>25376</v>
      </c>
      <c r="F64" s="12" t="s">
        <v>62</v>
      </c>
    </row>
    <row r="65" spans="1:6" ht="12.75">
      <c r="A65" s="14">
        <v>42717</v>
      </c>
      <c r="B65" s="12" t="s">
        <v>11</v>
      </c>
      <c r="C65" s="13"/>
      <c r="D65" s="12" t="s">
        <v>57</v>
      </c>
      <c r="E65" s="18">
        <f>1456</f>
        <v>1456</v>
      </c>
      <c r="F65" s="12" t="s">
        <v>62</v>
      </c>
    </row>
    <row r="66" spans="1:6" ht="12.75">
      <c r="A66" s="14">
        <v>42717</v>
      </c>
      <c r="B66" s="12" t="s">
        <v>44</v>
      </c>
      <c r="C66" s="15" t="s">
        <v>45</v>
      </c>
      <c r="D66" s="16" t="s">
        <v>46</v>
      </c>
      <c r="E66" s="18">
        <f>85.4</f>
        <v>85.4</v>
      </c>
      <c r="F66" s="12" t="s">
        <v>62</v>
      </c>
    </row>
    <row r="67" spans="1:6" ht="12.75">
      <c r="A67" s="14">
        <v>42717</v>
      </c>
      <c r="B67" s="12" t="s">
        <v>32</v>
      </c>
      <c r="C67" s="15" t="s">
        <v>33</v>
      </c>
      <c r="D67" s="15" t="s">
        <v>33</v>
      </c>
      <c r="E67" s="18">
        <f>3653.9</f>
        <v>3653.9</v>
      </c>
      <c r="F67" s="12" t="s">
        <v>62</v>
      </c>
    </row>
    <row r="68" spans="1:6" ht="12.75">
      <c r="A68" s="14">
        <v>42717</v>
      </c>
      <c r="B68" s="12" t="s">
        <v>19</v>
      </c>
      <c r="C68" s="15" t="s">
        <v>20</v>
      </c>
      <c r="D68" s="11" t="s">
        <v>21</v>
      </c>
      <c r="E68" s="18">
        <v>312</v>
      </c>
      <c r="F68" s="12" t="s">
        <v>62</v>
      </c>
    </row>
    <row r="69" spans="1:6" ht="12.75">
      <c r="A69" s="14">
        <v>42725</v>
      </c>
      <c r="B69" s="12" t="s">
        <v>13</v>
      </c>
      <c r="C69" s="15" t="s">
        <v>56</v>
      </c>
      <c r="D69" s="15" t="s">
        <v>56</v>
      </c>
      <c r="E69" s="18">
        <f>73.2</f>
        <v>73.2</v>
      </c>
      <c r="F69" s="12" t="s">
        <v>62</v>
      </c>
    </row>
    <row r="70" spans="1:6" ht="12.75">
      <c r="A70" s="9"/>
      <c r="B70" s="7"/>
      <c r="C70" s="11"/>
      <c r="D70" s="11"/>
      <c r="E70" s="8"/>
      <c r="F70" s="11"/>
    </row>
    <row r="71" spans="1:6" ht="12.75">
      <c r="A71" s="9"/>
      <c r="B71" s="7"/>
      <c r="C71" s="11"/>
      <c r="D71" s="11"/>
      <c r="E71" s="8"/>
      <c r="F71" s="7"/>
    </row>
    <row r="72" spans="1:6" ht="12.75">
      <c r="A72" s="9"/>
      <c r="B72" s="7"/>
      <c r="C72" s="7"/>
      <c r="D72" s="7"/>
      <c r="E72" s="8"/>
      <c r="F72" s="7"/>
    </row>
    <row r="73" spans="1:6" ht="12.75">
      <c r="A73" s="9"/>
      <c r="B73" s="7"/>
      <c r="C73" s="7"/>
      <c r="D73" s="7"/>
      <c r="E73" s="8"/>
      <c r="F73" s="7"/>
    </row>
  </sheetData>
  <sheetProtection/>
  <autoFilter ref="A5:F69"/>
  <mergeCells count="1">
    <mergeCell ref="A2:F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Orsetta Foà</dc:creator>
  <cp:keywords/>
  <dc:description/>
  <cp:lastModifiedBy>Zingale Lucio</cp:lastModifiedBy>
  <dcterms:created xsi:type="dcterms:W3CDTF">2017-01-24T08:55:26Z</dcterms:created>
  <dcterms:modified xsi:type="dcterms:W3CDTF">2017-02-02T11:40:38Z</dcterms:modified>
  <cp:category/>
  <cp:version/>
  <cp:contentType/>
  <cp:contentStatus/>
</cp:coreProperties>
</file>