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10575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68" i="1"/>
  <c r="E58" i="1"/>
  <c r="E63" i="1"/>
  <c r="E53" i="1"/>
  <c r="E75" i="1"/>
  <c r="E74" i="1"/>
  <c r="E71" i="1"/>
  <c r="E70" i="1"/>
  <c r="E69" i="1"/>
  <c r="E65" i="1"/>
  <c r="E64" i="1"/>
  <c r="E61" i="1"/>
  <c r="E59" i="1"/>
  <c r="E56" i="1"/>
  <c r="E54" i="1"/>
  <c r="E52" i="1"/>
  <c r="E51" i="1"/>
  <c r="E50" i="1"/>
  <c r="E48" i="1"/>
  <c r="E47" i="1"/>
  <c r="E44" i="1" l="1"/>
  <c r="E27" i="1"/>
  <c r="E10" i="1"/>
  <c r="E38" i="1" l="1"/>
  <c r="E42" i="1"/>
  <c r="E41" i="1"/>
  <c r="E40" i="1"/>
  <c r="E35" i="1"/>
  <c r="E34" i="1"/>
  <c r="E33" i="1"/>
  <c r="E30" i="1"/>
  <c r="E26" i="1"/>
  <c r="E25" i="1"/>
  <c r="E24" i="1"/>
  <c r="E22" i="1"/>
  <c r="E21" i="1"/>
  <c r="E18" i="1"/>
  <c r="E17" i="1"/>
  <c r="E15" i="1"/>
  <c r="E13" i="1"/>
  <c r="E12" i="1"/>
  <c r="E9" i="1"/>
  <c r="E7" i="1"/>
  <c r="E5" i="1"/>
</calcChain>
</file>

<file path=xl/sharedStrings.xml><?xml version="1.0" encoding="utf-8"?>
<sst xmlns="http://schemas.openxmlformats.org/spreadsheetml/2006/main" count="282" uniqueCount="69">
  <si>
    <t>ARVAL SERVICE LEASE ITALIA SPA</t>
  </si>
  <si>
    <t>GIANNI FRANCESCO</t>
  </si>
  <si>
    <t>ANAS SPA</t>
  </si>
  <si>
    <t>IL SOLE 24 ORE SPA</t>
  </si>
  <si>
    <t>FORTUNATO VINCENZO</t>
  </si>
  <si>
    <t>E-SERVIZI SPA</t>
  </si>
  <si>
    <t>ERNST &amp; YOUNG SPA</t>
  </si>
  <si>
    <t>UFFICIO IDEA SRL</t>
  </si>
  <si>
    <t>PECORARIO ROBERTO</t>
  </si>
  <si>
    <t>CATAUDELLA ANTONINO</t>
  </si>
  <si>
    <t>HARPA ITALIA SRL</t>
  </si>
  <si>
    <t>SICUREZZA E AMBIENTE CONSULTING SRL</t>
  </si>
  <si>
    <t>PONTICIELLO RAFFAELE</t>
  </si>
  <si>
    <t>AIR FIRE SPA</t>
  </si>
  <si>
    <t>Data Pag.</t>
  </si>
  <si>
    <t>Ragione Sociale</t>
  </si>
  <si>
    <t>P.Iva</t>
  </si>
  <si>
    <t>Cod. Fiscale</t>
  </si>
  <si>
    <t>Importo</t>
  </si>
  <si>
    <t>Tipologia servizio</t>
  </si>
  <si>
    <t>04911190488</t>
  </si>
  <si>
    <t>00879960524</t>
  </si>
  <si>
    <t>GNNFNC72C12H501V</t>
  </si>
  <si>
    <t>01866180761</t>
  </si>
  <si>
    <t>FRTVCN56L23H501F</t>
  </si>
  <si>
    <t>02133681003</t>
  </si>
  <si>
    <t>80208450587</t>
  </si>
  <si>
    <t>00777910159</t>
  </si>
  <si>
    <t>07590501008</t>
  </si>
  <si>
    <t>01526921000</t>
  </si>
  <si>
    <t>06305150580</t>
  </si>
  <si>
    <t>01632311005</t>
  </si>
  <si>
    <t>06858280586</t>
  </si>
  <si>
    <t>00891231003</t>
  </si>
  <si>
    <t>00434000584</t>
  </si>
  <si>
    <t>07935201009</t>
  </si>
  <si>
    <t>11748571004</t>
  </si>
  <si>
    <t>07654620637</t>
  </si>
  <si>
    <t>PNTRFL64D16A512C</t>
  </si>
  <si>
    <t>RETE FERROVIARIA ITALIANA S.P.A.</t>
  </si>
  <si>
    <t>01008081000</t>
  </si>
  <si>
    <t>01585570581</t>
  </si>
  <si>
    <t>PCRRRT51A19H501K</t>
  </si>
  <si>
    <t>02145010589</t>
  </si>
  <si>
    <t>CTDNNN34D14H574L</t>
  </si>
  <si>
    <t>095651361009</t>
  </si>
  <si>
    <t>00829840156</t>
  </si>
  <si>
    <t>SERVIZI</t>
  </si>
  <si>
    <t>FORNITURE</t>
  </si>
  <si>
    <t>DOTT. A. GIUFFRE' EDITORE SPA</t>
  </si>
  <si>
    <t>RETE FERROVIARIA ITALIANA SPA</t>
  </si>
  <si>
    <t>CARON PAOLO</t>
  </si>
  <si>
    <t>SOPRANO MAURIZIO</t>
  </si>
  <si>
    <t>ENEL ENERGIA SPA</t>
  </si>
  <si>
    <t xml:space="preserve">ANAS </t>
  </si>
  <si>
    <t>FRONESIS SRL</t>
  </si>
  <si>
    <t>09815801007</t>
  </si>
  <si>
    <t>CRNPLA41M24L407H</t>
  </si>
  <si>
    <t>09870460582</t>
  </si>
  <si>
    <t>SPRMRZ53B22H501T</t>
  </si>
  <si>
    <t xml:space="preserve">ENEL ENERGIA SPA </t>
  </si>
  <si>
    <t>CURATELA FALLIM. SVILUPPO ITALIA SICILIA SPA</t>
  </si>
  <si>
    <t>03226590879</t>
  </si>
  <si>
    <t>05980841000</t>
  </si>
  <si>
    <t>06655971007</t>
  </si>
  <si>
    <t>Elenco pagamenti ex art. 4bis, comma 2, DLgs. 33/13 (*)</t>
  </si>
  <si>
    <t>(*)</t>
  </si>
  <si>
    <t>I pagamenti riferiti a fatture emesse con data entro il 30.06.2017 sono comprensivi di IVA e nel caso di professionisti persone fisiche sono al lordo della ritenuta d'acconto.</t>
  </si>
  <si>
    <t>Per i pagamenti riferiti a fatture emesse con data successiva al 30.06.2017 è stata applicata la norma sullo split payment e pertanto gli importi non sono comprensivi di IVA e nel caso di professionisti persone fisiche sono al lordo della ritenuta d'acconto.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</si>
</sst>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 applyBorder="1"/>
    <xf numFmtId="4" fontId="2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164" fontId="2" fillId="0" borderId="0" xfId="3" applyNumberFormat="1" applyFont="1" applyFill="1" applyBorder="1"/>
    <xf numFmtId="0" fontId="2" fillId="0" borderId="0" xfId="0" applyFont="1" applyBorder="1" applyAlignment="1">
      <alignment horizontal="center"/>
    </xf>
    <xf numFmtId="14" fontId="2" fillId="0" borderId="0" xfId="0" applyNumberFormat="1" applyFont="1" applyFill="1" applyBorder="1"/>
    <xf numFmtId="14" fontId="2" fillId="0" borderId="0" xfId="0" applyNumberFormat="1" applyFont="1" applyBorder="1"/>
    <xf numFmtId="14" fontId="4" fillId="0" borderId="0" xfId="0" applyNumberFormat="1" applyFont="1" applyFill="1" applyBorder="1"/>
    <xf numFmtId="14" fontId="3" fillId="0" borderId="0" xfId="0" applyNumberFormat="1" applyFont="1" applyFill="1" applyBorder="1"/>
    <xf numFmtId="14" fontId="0" fillId="0" borderId="0" xfId="0" applyNumberFormat="1" applyFont="1" applyFill="1" applyBorder="1"/>
    <xf numFmtId="14" fontId="5" fillId="0" borderId="0" xfId="0" applyNumberFormat="1" applyFont="1" applyBorder="1"/>
    <xf numFmtId="14" fontId="2" fillId="0" borderId="0" xfId="0" quotePrefix="1" applyNumberFormat="1" applyFont="1" applyFill="1" applyBorder="1"/>
    <xf numFmtId="14" fontId="0" fillId="0" borderId="0" xfId="0" applyNumberFormat="1" applyFont="1" applyBorder="1"/>
    <xf numFmtId="14" fontId="0" fillId="0" borderId="0" xfId="0" applyNumberFormat="1"/>
    <xf numFmtId="14" fontId="7" fillId="2" borderId="0" xfId="0" applyNumberFormat="1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2" fillId="0" borderId="0" xfId="0" quotePrefix="1" applyFont="1" applyBorder="1"/>
    <xf numFmtId="0" fontId="2" fillId="0" borderId="0" xfId="0" quotePrefix="1" applyFont="1" applyFill="1" applyBorder="1"/>
    <xf numFmtId="165" fontId="0" fillId="0" borderId="0" xfId="2" applyNumberFormat="1" applyFont="1"/>
    <xf numFmtId="165" fontId="7" fillId="2" borderId="0" xfId="2" applyNumberFormat="1" applyFont="1" applyFill="1"/>
    <xf numFmtId="165" fontId="2" fillId="0" borderId="0" xfId="0" applyNumberFormat="1" applyFont="1" applyFill="1" applyBorder="1"/>
    <xf numFmtId="165" fontId="2" fillId="0" borderId="0" xfId="0" applyNumberFormat="1" applyFont="1" applyFill="1" applyBorder="1" applyAlignment="1"/>
    <xf numFmtId="165" fontId="2" fillId="0" borderId="0" xfId="3" applyNumberFormat="1" applyFont="1" applyFill="1" applyBorder="1" applyAlignment="1"/>
    <xf numFmtId="165" fontId="4" fillId="0" borderId="0" xfId="0" applyNumberFormat="1" applyFont="1" applyFill="1" applyBorder="1"/>
    <xf numFmtId="165" fontId="3" fillId="0" borderId="0" xfId="0" applyNumberFormat="1" applyFont="1" applyFill="1" applyBorder="1"/>
    <xf numFmtId="165" fontId="2" fillId="0" borderId="0" xfId="3" applyNumberFormat="1" applyFont="1" applyFill="1" applyBorder="1"/>
    <xf numFmtId="165" fontId="2" fillId="0" borderId="0" xfId="1" applyNumberFormat="1" applyFont="1" applyFill="1" applyBorder="1" applyAlignment="1"/>
    <xf numFmtId="165" fontId="2" fillId="0" borderId="0" xfId="2" applyNumberFormat="1" applyFont="1" applyFill="1" applyBorder="1" applyAlignment="1"/>
    <xf numFmtId="165" fontId="0" fillId="0" borderId="0" xfId="0" applyNumberFormat="1" applyFont="1" applyFill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/>
    <xf numFmtId="0" fontId="2" fillId="0" borderId="0" xfId="0" quotePrefix="1" applyFont="1"/>
    <xf numFmtId="14" fontId="4" fillId="0" borderId="0" xfId="0" applyNumberFormat="1" applyFont="1" applyBorder="1"/>
    <xf numFmtId="0" fontId="4" fillId="0" borderId="0" xfId="0" applyFont="1" applyBorder="1"/>
    <xf numFmtId="165" fontId="4" fillId="0" borderId="0" xfId="0" applyNumberFormat="1" applyFont="1" applyBorder="1"/>
    <xf numFmtId="0" fontId="4" fillId="0" borderId="0" xfId="0" quotePrefix="1" applyFont="1" applyBorder="1"/>
    <xf numFmtId="4" fontId="2" fillId="0" borderId="0" xfId="0" quotePrefix="1" applyNumberFormat="1" applyFont="1" applyFill="1" applyBorder="1"/>
    <xf numFmtId="14" fontId="6" fillId="0" borderId="0" xfId="0" applyNumberFormat="1" applyFont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8" fillId="0" borderId="0" xfId="0" applyNumberFormat="1" applyFont="1" applyFill="1" applyBorder="1"/>
    <xf numFmtId="0" fontId="2" fillId="0" borderId="0" xfId="0" applyFont="1" applyFill="1" applyBorder="1" applyAlignment="1">
      <alignment horizontal="left" wrapText="1"/>
    </xf>
  </cellXfs>
  <cellStyles count="4">
    <cellStyle name="Euro" xfId="3"/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6"/>
  <sheetViews>
    <sheetView tabSelected="1" workbookViewId="0">
      <selection sqref="A1:H78"/>
    </sheetView>
  </sheetViews>
  <sheetFormatPr defaultRowHeight="15" x14ac:dyDescent="0.25"/>
  <cols>
    <col min="1" max="1" width="11.42578125" style="19" customWidth="1"/>
    <col min="2" max="2" width="46.5703125" style="4" bestFit="1" customWidth="1"/>
    <col min="3" max="3" width="19.42578125" style="4" customWidth="1"/>
    <col min="4" max="4" width="21.28515625" style="4" customWidth="1"/>
    <col min="5" max="5" width="22" style="39" customWidth="1"/>
    <col min="6" max="6" width="18.28515625" style="4" customWidth="1"/>
    <col min="7" max="244" width="9.140625" style="4"/>
    <col min="245" max="245" width="6.5703125" style="4" customWidth="1"/>
    <col min="246" max="246" width="8.28515625" style="4" customWidth="1"/>
    <col min="247" max="247" width="40.85546875" style="4" customWidth="1"/>
    <col min="248" max="248" width="50" style="4" customWidth="1"/>
    <col min="249" max="249" width="3.85546875" style="4" customWidth="1"/>
    <col min="250" max="250" width="19.140625" style="4" customWidth="1"/>
    <col min="251" max="252" width="18.28515625" style="4" customWidth="1"/>
    <col min="253" max="253" width="3" style="4" customWidth="1"/>
    <col min="254" max="256" width="8.7109375" style="4" customWidth="1"/>
    <col min="257" max="257" width="11.85546875" style="4" customWidth="1"/>
    <col min="258" max="261" width="9.140625" style="4"/>
    <col min="262" max="262" width="10.140625" style="4" customWidth="1"/>
    <col min="263" max="500" width="9.140625" style="4"/>
    <col min="501" max="501" width="6.5703125" style="4" customWidth="1"/>
    <col min="502" max="502" width="8.28515625" style="4" customWidth="1"/>
    <col min="503" max="503" width="40.85546875" style="4" customWidth="1"/>
    <col min="504" max="504" width="50" style="4" customWidth="1"/>
    <col min="505" max="505" width="3.85546875" style="4" customWidth="1"/>
    <col min="506" max="506" width="19.140625" style="4" customWidth="1"/>
    <col min="507" max="508" width="18.28515625" style="4" customWidth="1"/>
    <col min="509" max="509" width="3" style="4" customWidth="1"/>
    <col min="510" max="512" width="8.7109375" style="4" customWidth="1"/>
    <col min="513" max="513" width="11.85546875" style="4" customWidth="1"/>
    <col min="514" max="517" width="9.140625" style="4"/>
    <col min="518" max="518" width="10.140625" style="4" customWidth="1"/>
    <col min="519" max="756" width="9.140625" style="4"/>
    <col min="757" max="757" width="6.5703125" style="4" customWidth="1"/>
    <col min="758" max="758" width="8.28515625" style="4" customWidth="1"/>
    <col min="759" max="759" width="40.85546875" style="4" customWidth="1"/>
    <col min="760" max="760" width="50" style="4" customWidth="1"/>
    <col min="761" max="761" width="3.85546875" style="4" customWidth="1"/>
    <col min="762" max="762" width="19.140625" style="4" customWidth="1"/>
    <col min="763" max="764" width="18.28515625" style="4" customWidth="1"/>
    <col min="765" max="765" width="3" style="4" customWidth="1"/>
    <col min="766" max="768" width="8.7109375" style="4" customWidth="1"/>
    <col min="769" max="769" width="11.85546875" style="4" customWidth="1"/>
    <col min="770" max="773" width="9.140625" style="4"/>
    <col min="774" max="774" width="10.140625" style="4" customWidth="1"/>
    <col min="775" max="1012" width="9.140625" style="4"/>
    <col min="1013" max="1013" width="6.5703125" style="4" customWidth="1"/>
    <col min="1014" max="1014" width="8.28515625" style="4" customWidth="1"/>
    <col min="1015" max="1015" width="40.85546875" style="4" customWidth="1"/>
    <col min="1016" max="1016" width="50" style="4" customWidth="1"/>
    <col min="1017" max="1017" width="3.85546875" style="4" customWidth="1"/>
    <col min="1018" max="1018" width="19.140625" style="4" customWidth="1"/>
    <col min="1019" max="1020" width="18.28515625" style="4" customWidth="1"/>
    <col min="1021" max="1021" width="3" style="4" customWidth="1"/>
    <col min="1022" max="1024" width="8.7109375" style="4" customWidth="1"/>
    <col min="1025" max="1025" width="11.85546875" style="4" customWidth="1"/>
    <col min="1026" max="1029" width="9.140625" style="4"/>
    <col min="1030" max="1030" width="10.140625" style="4" customWidth="1"/>
    <col min="1031" max="1268" width="9.140625" style="4"/>
    <col min="1269" max="1269" width="6.5703125" style="4" customWidth="1"/>
    <col min="1270" max="1270" width="8.28515625" style="4" customWidth="1"/>
    <col min="1271" max="1271" width="40.85546875" style="4" customWidth="1"/>
    <col min="1272" max="1272" width="50" style="4" customWidth="1"/>
    <col min="1273" max="1273" width="3.85546875" style="4" customWidth="1"/>
    <col min="1274" max="1274" width="19.140625" style="4" customWidth="1"/>
    <col min="1275" max="1276" width="18.28515625" style="4" customWidth="1"/>
    <col min="1277" max="1277" width="3" style="4" customWidth="1"/>
    <col min="1278" max="1280" width="8.7109375" style="4" customWidth="1"/>
    <col min="1281" max="1281" width="11.85546875" style="4" customWidth="1"/>
    <col min="1282" max="1285" width="9.140625" style="4"/>
    <col min="1286" max="1286" width="10.140625" style="4" customWidth="1"/>
    <col min="1287" max="1524" width="9.140625" style="4"/>
    <col min="1525" max="1525" width="6.5703125" style="4" customWidth="1"/>
    <col min="1526" max="1526" width="8.28515625" style="4" customWidth="1"/>
    <col min="1527" max="1527" width="40.85546875" style="4" customWidth="1"/>
    <col min="1528" max="1528" width="50" style="4" customWidth="1"/>
    <col min="1529" max="1529" width="3.85546875" style="4" customWidth="1"/>
    <col min="1530" max="1530" width="19.140625" style="4" customWidth="1"/>
    <col min="1531" max="1532" width="18.28515625" style="4" customWidth="1"/>
    <col min="1533" max="1533" width="3" style="4" customWidth="1"/>
    <col min="1534" max="1536" width="8.7109375" style="4" customWidth="1"/>
    <col min="1537" max="1537" width="11.85546875" style="4" customWidth="1"/>
    <col min="1538" max="1541" width="9.140625" style="4"/>
    <col min="1542" max="1542" width="10.140625" style="4" customWidth="1"/>
    <col min="1543" max="1780" width="9.140625" style="4"/>
    <col min="1781" max="1781" width="6.5703125" style="4" customWidth="1"/>
    <col min="1782" max="1782" width="8.28515625" style="4" customWidth="1"/>
    <col min="1783" max="1783" width="40.85546875" style="4" customWidth="1"/>
    <col min="1784" max="1784" width="50" style="4" customWidth="1"/>
    <col min="1785" max="1785" width="3.85546875" style="4" customWidth="1"/>
    <col min="1786" max="1786" width="19.140625" style="4" customWidth="1"/>
    <col min="1787" max="1788" width="18.28515625" style="4" customWidth="1"/>
    <col min="1789" max="1789" width="3" style="4" customWidth="1"/>
    <col min="1790" max="1792" width="8.7109375" style="4" customWidth="1"/>
    <col min="1793" max="1793" width="11.85546875" style="4" customWidth="1"/>
    <col min="1794" max="1797" width="9.140625" style="4"/>
    <col min="1798" max="1798" width="10.140625" style="4" customWidth="1"/>
    <col min="1799" max="2036" width="9.140625" style="4"/>
    <col min="2037" max="2037" width="6.5703125" style="4" customWidth="1"/>
    <col min="2038" max="2038" width="8.28515625" style="4" customWidth="1"/>
    <col min="2039" max="2039" width="40.85546875" style="4" customWidth="1"/>
    <col min="2040" max="2040" width="50" style="4" customWidth="1"/>
    <col min="2041" max="2041" width="3.85546875" style="4" customWidth="1"/>
    <col min="2042" max="2042" width="19.140625" style="4" customWidth="1"/>
    <col min="2043" max="2044" width="18.28515625" style="4" customWidth="1"/>
    <col min="2045" max="2045" width="3" style="4" customWidth="1"/>
    <col min="2046" max="2048" width="8.7109375" style="4" customWidth="1"/>
    <col min="2049" max="2049" width="11.85546875" style="4" customWidth="1"/>
    <col min="2050" max="2053" width="9.140625" style="4"/>
    <col min="2054" max="2054" width="10.140625" style="4" customWidth="1"/>
    <col min="2055" max="2292" width="9.140625" style="4"/>
    <col min="2293" max="2293" width="6.5703125" style="4" customWidth="1"/>
    <col min="2294" max="2294" width="8.28515625" style="4" customWidth="1"/>
    <col min="2295" max="2295" width="40.85546875" style="4" customWidth="1"/>
    <col min="2296" max="2296" width="50" style="4" customWidth="1"/>
    <col min="2297" max="2297" width="3.85546875" style="4" customWidth="1"/>
    <col min="2298" max="2298" width="19.140625" style="4" customWidth="1"/>
    <col min="2299" max="2300" width="18.28515625" style="4" customWidth="1"/>
    <col min="2301" max="2301" width="3" style="4" customWidth="1"/>
    <col min="2302" max="2304" width="8.7109375" style="4" customWidth="1"/>
    <col min="2305" max="2305" width="11.85546875" style="4" customWidth="1"/>
    <col min="2306" max="2309" width="9.140625" style="4"/>
    <col min="2310" max="2310" width="10.140625" style="4" customWidth="1"/>
    <col min="2311" max="2548" width="9.140625" style="4"/>
    <col min="2549" max="2549" width="6.5703125" style="4" customWidth="1"/>
    <col min="2550" max="2550" width="8.28515625" style="4" customWidth="1"/>
    <col min="2551" max="2551" width="40.85546875" style="4" customWidth="1"/>
    <col min="2552" max="2552" width="50" style="4" customWidth="1"/>
    <col min="2553" max="2553" width="3.85546875" style="4" customWidth="1"/>
    <col min="2554" max="2554" width="19.140625" style="4" customWidth="1"/>
    <col min="2555" max="2556" width="18.28515625" style="4" customWidth="1"/>
    <col min="2557" max="2557" width="3" style="4" customWidth="1"/>
    <col min="2558" max="2560" width="8.7109375" style="4" customWidth="1"/>
    <col min="2561" max="2561" width="11.85546875" style="4" customWidth="1"/>
    <col min="2562" max="2565" width="9.140625" style="4"/>
    <col min="2566" max="2566" width="10.140625" style="4" customWidth="1"/>
    <col min="2567" max="2804" width="9.140625" style="4"/>
    <col min="2805" max="2805" width="6.5703125" style="4" customWidth="1"/>
    <col min="2806" max="2806" width="8.28515625" style="4" customWidth="1"/>
    <col min="2807" max="2807" width="40.85546875" style="4" customWidth="1"/>
    <col min="2808" max="2808" width="50" style="4" customWidth="1"/>
    <col min="2809" max="2809" width="3.85546875" style="4" customWidth="1"/>
    <col min="2810" max="2810" width="19.140625" style="4" customWidth="1"/>
    <col min="2811" max="2812" width="18.28515625" style="4" customWidth="1"/>
    <col min="2813" max="2813" width="3" style="4" customWidth="1"/>
    <col min="2814" max="2816" width="8.7109375" style="4" customWidth="1"/>
    <col min="2817" max="2817" width="11.85546875" style="4" customWidth="1"/>
    <col min="2818" max="2821" width="9.140625" style="4"/>
    <col min="2822" max="2822" width="10.140625" style="4" customWidth="1"/>
    <col min="2823" max="3060" width="9.140625" style="4"/>
    <col min="3061" max="3061" width="6.5703125" style="4" customWidth="1"/>
    <col min="3062" max="3062" width="8.28515625" style="4" customWidth="1"/>
    <col min="3063" max="3063" width="40.85546875" style="4" customWidth="1"/>
    <col min="3064" max="3064" width="50" style="4" customWidth="1"/>
    <col min="3065" max="3065" width="3.85546875" style="4" customWidth="1"/>
    <col min="3066" max="3066" width="19.140625" style="4" customWidth="1"/>
    <col min="3067" max="3068" width="18.28515625" style="4" customWidth="1"/>
    <col min="3069" max="3069" width="3" style="4" customWidth="1"/>
    <col min="3070" max="3072" width="8.7109375" style="4" customWidth="1"/>
    <col min="3073" max="3073" width="11.85546875" style="4" customWidth="1"/>
    <col min="3074" max="3077" width="9.140625" style="4"/>
    <col min="3078" max="3078" width="10.140625" style="4" customWidth="1"/>
    <col min="3079" max="3316" width="9.140625" style="4"/>
    <col min="3317" max="3317" width="6.5703125" style="4" customWidth="1"/>
    <col min="3318" max="3318" width="8.28515625" style="4" customWidth="1"/>
    <col min="3319" max="3319" width="40.85546875" style="4" customWidth="1"/>
    <col min="3320" max="3320" width="50" style="4" customWidth="1"/>
    <col min="3321" max="3321" width="3.85546875" style="4" customWidth="1"/>
    <col min="3322" max="3322" width="19.140625" style="4" customWidth="1"/>
    <col min="3323" max="3324" width="18.28515625" style="4" customWidth="1"/>
    <col min="3325" max="3325" width="3" style="4" customWidth="1"/>
    <col min="3326" max="3328" width="8.7109375" style="4" customWidth="1"/>
    <col min="3329" max="3329" width="11.85546875" style="4" customWidth="1"/>
    <col min="3330" max="3333" width="9.140625" style="4"/>
    <col min="3334" max="3334" width="10.140625" style="4" customWidth="1"/>
    <col min="3335" max="3572" width="9.140625" style="4"/>
    <col min="3573" max="3573" width="6.5703125" style="4" customWidth="1"/>
    <col min="3574" max="3574" width="8.28515625" style="4" customWidth="1"/>
    <col min="3575" max="3575" width="40.85546875" style="4" customWidth="1"/>
    <col min="3576" max="3576" width="50" style="4" customWidth="1"/>
    <col min="3577" max="3577" width="3.85546875" style="4" customWidth="1"/>
    <col min="3578" max="3578" width="19.140625" style="4" customWidth="1"/>
    <col min="3579" max="3580" width="18.28515625" style="4" customWidth="1"/>
    <col min="3581" max="3581" width="3" style="4" customWidth="1"/>
    <col min="3582" max="3584" width="8.7109375" style="4" customWidth="1"/>
    <col min="3585" max="3585" width="11.85546875" style="4" customWidth="1"/>
    <col min="3586" max="3589" width="9.140625" style="4"/>
    <col min="3590" max="3590" width="10.140625" style="4" customWidth="1"/>
    <col min="3591" max="3828" width="9.140625" style="4"/>
    <col min="3829" max="3829" width="6.5703125" style="4" customWidth="1"/>
    <col min="3830" max="3830" width="8.28515625" style="4" customWidth="1"/>
    <col min="3831" max="3831" width="40.85546875" style="4" customWidth="1"/>
    <col min="3832" max="3832" width="50" style="4" customWidth="1"/>
    <col min="3833" max="3833" width="3.85546875" style="4" customWidth="1"/>
    <col min="3834" max="3834" width="19.140625" style="4" customWidth="1"/>
    <col min="3835" max="3836" width="18.28515625" style="4" customWidth="1"/>
    <col min="3837" max="3837" width="3" style="4" customWidth="1"/>
    <col min="3838" max="3840" width="8.7109375" style="4" customWidth="1"/>
    <col min="3841" max="3841" width="11.85546875" style="4" customWidth="1"/>
    <col min="3842" max="3845" width="9.140625" style="4"/>
    <col min="3846" max="3846" width="10.140625" style="4" customWidth="1"/>
    <col min="3847" max="4084" width="9.140625" style="4"/>
    <col min="4085" max="4085" width="6.5703125" style="4" customWidth="1"/>
    <col min="4086" max="4086" width="8.28515625" style="4" customWidth="1"/>
    <col min="4087" max="4087" width="40.85546875" style="4" customWidth="1"/>
    <col min="4088" max="4088" width="50" style="4" customWidth="1"/>
    <col min="4089" max="4089" width="3.85546875" style="4" customWidth="1"/>
    <col min="4090" max="4090" width="19.140625" style="4" customWidth="1"/>
    <col min="4091" max="4092" width="18.28515625" style="4" customWidth="1"/>
    <col min="4093" max="4093" width="3" style="4" customWidth="1"/>
    <col min="4094" max="4096" width="8.7109375" style="4" customWidth="1"/>
    <col min="4097" max="4097" width="11.85546875" style="4" customWidth="1"/>
    <col min="4098" max="4101" width="9.140625" style="4"/>
    <col min="4102" max="4102" width="10.140625" style="4" customWidth="1"/>
    <col min="4103" max="4340" width="9.140625" style="4"/>
    <col min="4341" max="4341" width="6.5703125" style="4" customWidth="1"/>
    <col min="4342" max="4342" width="8.28515625" style="4" customWidth="1"/>
    <col min="4343" max="4343" width="40.85546875" style="4" customWidth="1"/>
    <col min="4344" max="4344" width="50" style="4" customWidth="1"/>
    <col min="4345" max="4345" width="3.85546875" style="4" customWidth="1"/>
    <col min="4346" max="4346" width="19.140625" style="4" customWidth="1"/>
    <col min="4347" max="4348" width="18.28515625" style="4" customWidth="1"/>
    <col min="4349" max="4349" width="3" style="4" customWidth="1"/>
    <col min="4350" max="4352" width="8.7109375" style="4" customWidth="1"/>
    <col min="4353" max="4353" width="11.85546875" style="4" customWidth="1"/>
    <col min="4354" max="4357" width="9.140625" style="4"/>
    <col min="4358" max="4358" width="10.140625" style="4" customWidth="1"/>
    <col min="4359" max="4596" width="9.140625" style="4"/>
    <col min="4597" max="4597" width="6.5703125" style="4" customWidth="1"/>
    <col min="4598" max="4598" width="8.28515625" style="4" customWidth="1"/>
    <col min="4599" max="4599" width="40.85546875" style="4" customWidth="1"/>
    <col min="4600" max="4600" width="50" style="4" customWidth="1"/>
    <col min="4601" max="4601" width="3.85546875" style="4" customWidth="1"/>
    <col min="4602" max="4602" width="19.140625" style="4" customWidth="1"/>
    <col min="4603" max="4604" width="18.28515625" style="4" customWidth="1"/>
    <col min="4605" max="4605" width="3" style="4" customWidth="1"/>
    <col min="4606" max="4608" width="8.7109375" style="4" customWidth="1"/>
    <col min="4609" max="4609" width="11.85546875" style="4" customWidth="1"/>
    <col min="4610" max="4613" width="9.140625" style="4"/>
    <col min="4614" max="4614" width="10.140625" style="4" customWidth="1"/>
    <col min="4615" max="4852" width="9.140625" style="4"/>
    <col min="4853" max="4853" width="6.5703125" style="4" customWidth="1"/>
    <col min="4854" max="4854" width="8.28515625" style="4" customWidth="1"/>
    <col min="4855" max="4855" width="40.85546875" style="4" customWidth="1"/>
    <col min="4856" max="4856" width="50" style="4" customWidth="1"/>
    <col min="4857" max="4857" width="3.85546875" style="4" customWidth="1"/>
    <col min="4858" max="4858" width="19.140625" style="4" customWidth="1"/>
    <col min="4859" max="4860" width="18.28515625" style="4" customWidth="1"/>
    <col min="4861" max="4861" width="3" style="4" customWidth="1"/>
    <col min="4862" max="4864" width="8.7109375" style="4" customWidth="1"/>
    <col min="4865" max="4865" width="11.85546875" style="4" customWidth="1"/>
    <col min="4866" max="4869" width="9.140625" style="4"/>
    <col min="4870" max="4870" width="10.140625" style="4" customWidth="1"/>
    <col min="4871" max="5108" width="9.140625" style="4"/>
    <col min="5109" max="5109" width="6.5703125" style="4" customWidth="1"/>
    <col min="5110" max="5110" width="8.28515625" style="4" customWidth="1"/>
    <col min="5111" max="5111" width="40.85546875" style="4" customWidth="1"/>
    <col min="5112" max="5112" width="50" style="4" customWidth="1"/>
    <col min="5113" max="5113" width="3.85546875" style="4" customWidth="1"/>
    <col min="5114" max="5114" width="19.140625" style="4" customWidth="1"/>
    <col min="5115" max="5116" width="18.28515625" style="4" customWidth="1"/>
    <col min="5117" max="5117" width="3" style="4" customWidth="1"/>
    <col min="5118" max="5120" width="8.7109375" style="4" customWidth="1"/>
    <col min="5121" max="5121" width="11.85546875" style="4" customWidth="1"/>
    <col min="5122" max="5125" width="9.140625" style="4"/>
    <col min="5126" max="5126" width="10.140625" style="4" customWidth="1"/>
    <col min="5127" max="5364" width="9.140625" style="4"/>
    <col min="5365" max="5365" width="6.5703125" style="4" customWidth="1"/>
    <col min="5366" max="5366" width="8.28515625" style="4" customWidth="1"/>
    <col min="5367" max="5367" width="40.85546875" style="4" customWidth="1"/>
    <col min="5368" max="5368" width="50" style="4" customWidth="1"/>
    <col min="5369" max="5369" width="3.85546875" style="4" customWidth="1"/>
    <col min="5370" max="5370" width="19.140625" style="4" customWidth="1"/>
    <col min="5371" max="5372" width="18.28515625" style="4" customWidth="1"/>
    <col min="5373" max="5373" width="3" style="4" customWidth="1"/>
    <col min="5374" max="5376" width="8.7109375" style="4" customWidth="1"/>
    <col min="5377" max="5377" width="11.85546875" style="4" customWidth="1"/>
    <col min="5378" max="5381" width="9.140625" style="4"/>
    <col min="5382" max="5382" width="10.140625" style="4" customWidth="1"/>
    <col min="5383" max="5620" width="9.140625" style="4"/>
    <col min="5621" max="5621" width="6.5703125" style="4" customWidth="1"/>
    <col min="5622" max="5622" width="8.28515625" style="4" customWidth="1"/>
    <col min="5623" max="5623" width="40.85546875" style="4" customWidth="1"/>
    <col min="5624" max="5624" width="50" style="4" customWidth="1"/>
    <col min="5625" max="5625" width="3.85546875" style="4" customWidth="1"/>
    <col min="5626" max="5626" width="19.140625" style="4" customWidth="1"/>
    <col min="5627" max="5628" width="18.28515625" style="4" customWidth="1"/>
    <col min="5629" max="5629" width="3" style="4" customWidth="1"/>
    <col min="5630" max="5632" width="8.7109375" style="4" customWidth="1"/>
    <col min="5633" max="5633" width="11.85546875" style="4" customWidth="1"/>
    <col min="5634" max="5637" width="9.140625" style="4"/>
    <col min="5638" max="5638" width="10.140625" style="4" customWidth="1"/>
    <col min="5639" max="5876" width="9.140625" style="4"/>
    <col min="5877" max="5877" width="6.5703125" style="4" customWidth="1"/>
    <col min="5878" max="5878" width="8.28515625" style="4" customWidth="1"/>
    <col min="5879" max="5879" width="40.85546875" style="4" customWidth="1"/>
    <col min="5880" max="5880" width="50" style="4" customWidth="1"/>
    <col min="5881" max="5881" width="3.85546875" style="4" customWidth="1"/>
    <col min="5882" max="5882" width="19.140625" style="4" customWidth="1"/>
    <col min="5883" max="5884" width="18.28515625" style="4" customWidth="1"/>
    <col min="5885" max="5885" width="3" style="4" customWidth="1"/>
    <col min="5886" max="5888" width="8.7109375" style="4" customWidth="1"/>
    <col min="5889" max="5889" width="11.85546875" style="4" customWidth="1"/>
    <col min="5890" max="5893" width="9.140625" style="4"/>
    <col min="5894" max="5894" width="10.140625" style="4" customWidth="1"/>
    <col min="5895" max="6132" width="9.140625" style="4"/>
    <col min="6133" max="6133" width="6.5703125" style="4" customWidth="1"/>
    <col min="6134" max="6134" width="8.28515625" style="4" customWidth="1"/>
    <col min="6135" max="6135" width="40.85546875" style="4" customWidth="1"/>
    <col min="6136" max="6136" width="50" style="4" customWidth="1"/>
    <col min="6137" max="6137" width="3.85546875" style="4" customWidth="1"/>
    <col min="6138" max="6138" width="19.140625" style="4" customWidth="1"/>
    <col min="6139" max="6140" width="18.28515625" style="4" customWidth="1"/>
    <col min="6141" max="6141" width="3" style="4" customWidth="1"/>
    <col min="6142" max="6144" width="8.7109375" style="4" customWidth="1"/>
    <col min="6145" max="6145" width="11.85546875" style="4" customWidth="1"/>
    <col min="6146" max="6149" width="9.140625" style="4"/>
    <col min="6150" max="6150" width="10.140625" style="4" customWidth="1"/>
    <col min="6151" max="6388" width="9.140625" style="4"/>
    <col min="6389" max="6389" width="6.5703125" style="4" customWidth="1"/>
    <col min="6390" max="6390" width="8.28515625" style="4" customWidth="1"/>
    <col min="6391" max="6391" width="40.85546875" style="4" customWidth="1"/>
    <col min="6392" max="6392" width="50" style="4" customWidth="1"/>
    <col min="6393" max="6393" width="3.85546875" style="4" customWidth="1"/>
    <col min="6394" max="6394" width="19.140625" style="4" customWidth="1"/>
    <col min="6395" max="6396" width="18.28515625" style="4" customWidth="1"/>
    <col min="6397" max="6397" width="3" style="4" customWidth="1"/>
    <col min="6398" max="6400" width="8.7109375" style="4" customWidth="1"/>
    <col min="6401" max="6401" width="11.85546875" style="4" customWidth="1"/>
    <col min="6402" max="6405" width="9.140625" style="4"/>
    <col min="6406" max="6406" width="10.140625" style="4" customWidth="1"/>
    <col min="6407" max="6644" width="9.140625" style="4"/>
    <col min="6645" max="6645" width="6.5703125" style="4" customWidth="1"/>
    <col min="6646" max="6646" width="8.28515625" style="4" customWidth="1"/>
    <col min="6647" max="6647" width="40.85546875" style="4" customWidth="1"/>
    <col min="6648" max="6648" width="50" style="4" customWidth="1"/>
    <col min="6649" max="6649" width="3.85546875" style="4" customWidth="1"/>
    <col min="6650" max="6650" width="19.140625" style="4" customWidth="1"/>
    <col min="6651" max="6652" width="18.28515625" style="4" customWidth="1"/>
    <col min="6653" max="6653" width="3" style="4" customWidth="1"/>
    <col min="6654" max="6656" width="8.7109375" style="4" customWidth="1"/>
    <col min="6657" max="6657" width="11.85546875" style="4" customWidth="1"/>
    <col min="6658" max="6661" width="9.140625" style="4"/>
    <col min="6662" max="6662" width="10.140625" style="4" customWidth="1"/>
    <col min="6663" max="6900" width="9.140625" style="4"/>
    <col min="6901" max="6901" width="6.5703125" style="4" customWidth="1"/>
    <col min="6902" max="6902" width="8.28515625" style="4" customWidth="1"/>
    <col min="6903" max="6903" width="40.85546875" style="4" customWidth="1"/>
    <col min="6904" max="6904" width="50" style="4" customWidth="1"/>
    <col min="6905" max="6905" width="3.85546875" style="4" customWidth="1"/>
    <col min="6906" max="6906" width="19.140625" style="4" customWidth="1"/>
    <col min="6907" max="6908" width="18.28515625" style="4" customWidth="1"/>
    <col min="6909" max="6909" width="3" style="4" customWidth="1"/>
    <col min="6910" max="6912" width="8.7109375" style="4" customWidth="1"/>
    <col min="6913" max="6913" width="11.85546875" style="4" customWidth="1"/>
    <col min="6914" max="6917" width="9.140625" style="4"/>
    <col min="6918" max="6918" width="10.140625" style="4" customWidth="1"/>
    <col min="6919" max="7156" width="9.140625" style="4"/>
    <col min="7157" max="7157" width="6.5703125" style="4" customWidth="1"/>
    <col min="7158" max="7158" width="8.28515625" style="4" customWidth="1"/>
    <col min="7159" max="7159" width="40.85546875" style="4" customWidth="1"/>
    <col min="7160" max="7160" width="50" style="4" customWidth="1"/>
    <col min="7161" max="7161" width="3.85546875" style="4" customWidth="1"/>
    <col min="7162" max="7162" width="19.140625" style="4" customWidth="1"/>
    <col min="7163" max="7164" width="18.28515625" style="4" customWidth="1"/>
    <col min="7165" max="7165" width="3" style="4" customWidth="1"/>
    <col min="7166" max="7168" width="8.7109375" style="4" customWidth="1"/>
    <col min="7169" max="7169" width="11.85546875" style="4" customWidth="1"/>
    <col min="7170" max="7173" width="9.140625" style="4"/>
    <col min="7174" max="7174" width="10.140625" style="4" customWidth="1"/>
    <col min="7175" max="7412" width="9.140625" style="4"/>
    <col min="7413" max="7413" width="6.5703125" style="4" customWidth="1"/>
    <col min="7414" max="7414" width="8.28515625" style="4" customWidth="1"/>
    <col min="7415" max="7415" width="40.85546875" style="4" customWidth="1"/>
    <col min="7416" max="7416" width="50" style="4" customWidth="1"/>
    <col min="7417" max="7417" width="3.85546875" style="4" customWidth="1"/>
    <col min="7418" max="7418" width="19.140625" style="4" customWidth="1"/>
    <col min="7419" max="7420" width="18.28515625" style="4" customWidth="1"/>
    <col min="7421" max="7421" width="3" style="4" customWidth="1"/>
    <col min="7422" max="7424" width="8.7109375" style="4" customWidth="1"/>
    <col min="7425" max="7425" width="11.85546875" style="4" customWidth="1"/>
    <col min="7426" max="7429" width="9.140625" style="4"/>
    <col min="7430" max="7430" width="10.140625" style="4" customWidth="1"/>
    <col min="7431" max="7668" width="9.140625" style="4"/>
    <col min="7669" max="7669" width="6.5703125" style="4" customWidth="1"/>
    <col min="7670" max="7670" width="8.28515625" style="4" customWidth="1"/>
    <col min="7671" max="7671" width="40.85546875" style="4" customWidth="1"/>
    <col min="7672" max="7672" width="50" style="4" customWidth="1"/>
    <col min="7673" max="7673" width="3.85546875" style="4" customWidth="1"/>
    <col min="7674" max="7674" width="19.140625" style="4" customWidth="1"/>
    <col min="7675" max="7676" width="18.28515625" style="4" customWidth="1"/>
    <col min="7677" max="7677" width="3" style="4" customWidth="1"/>
    <col min="7678" max="7680" width="8.7109375" style="4" customWidth="1"/>
    <col min="7681" max="7681" width="11.85546875" style="4" customWidth="1"/>
    <col min="7682" max="7685" width="9.140625" style="4"/>
    <col min="7686" max="7686" width="10.140625" style="4" customWidth="1"/>
    <col min="7687" max="7924" width="9.140625" style="4"/>
    <col min="7925" max="7925" width="6.5703125" style="4" customWidth="1"/>
    <col min="7926" max="7926" width="8.28515625" style="4" customWidth="1"/>
    <col min="7927" max="7927" width="40.85546875" style="4" customWidth="1"/>
    <col min="7928" max="7928" width="50" style="4" customWidth="1"/>
    <col min="7929" max="7929" width="3.85546875" style="4" customWidth="1"/>
    <col min="7930" max="7930" width="19.140625" style="4" customWidth="1"/>
    <col min="7931" max="7932" width="18.28515625" style="4" customWidth="1"/>
    <col min="7933" max="7933" width="3" style="4" customWidth="1"/>
    <col min="7934" max="7936" width="8.7109375" style="4" customWidth="1"/>
    <col min="7937" max="7937" width="11.85546875" style="4" customWidth="1"/>
    <col min="7938" max="7941" width="9.140625" style="4"/>
    <col min="7942" max="7942" width="10.140625" style="4" customWidth="1"/>
    <col min="7943" max="8180" width="9.140625" style="4"/>
    <col min="8181" max="8181" width="6.5703125" style="4" customWidth="1"/>
    <col min="8182" max="8182" width="8.28515625" style="4" customWidth="1"/>
    <col min="8183" max="8183" width="40.85546875" style="4" customWidth="1"/>
    <col min="8184" max="8184" width="50" style="4" customWidth="1"/>
    <col min="8185" max="8185" width="3.85546875" style="4" customWidth="1"/>
    <col min="8186" max="8186" width="19.140625" style="4" customWidth="1"/>
    <col min="8187" max="8188" width="18.28515625" style="4" customWidth="1"/>
    <col min="8189" max="8189" width="3" style="4" customWidth="1"/>
    <col min="8190" max="8192" width="8.7109375" style="4" customWidth="1"/>
    <col min="8193" max="8193" width="11.85546875" style="4" customWidth="1"/>
    <col min="8194" max="8197" width="9.140625" style="4"/>
    <col min="8198" max="8198" width="10.140625" style="4" customWidth="1"/>
    <col min="8199" max="8436" width="9.140625" style="4"/>
    <col min="8437" max="8437" width="6.5703125" style="4" customWidth="1"/>
    <col min="8438" max="8438" width="8.28515625" style="4" customWidth="1"/>
    <col min="8439" max="8439" width="40.85546875" style="4" customWidth="1"/>
    <col min="8440" max="8440" width="50" style="4" customWidth="1"/>
    <col min="8441" max="8441" width="3.85546875" style="4" customWidth="1"/>
    <col min="8442" max="8442" width="19.140625" style="4" customWidth="1"/>
    <col min="8443" max="8444" width="18.28515625" style="4" customWidth="1"/>
    <col min="8445" max="8445" width="3" style="4" customWidth="1"/>
    <col min="8446" max="8448" width="8.7109375" style="4" customWidth="1"/>
    <col min="8449" max="8449" width="11.85546875" style="4" customWidth="1"/>
    <col min="8450" max="8453" width="9.140625" style="4"/>
    <col min="8454" max="8454" width="10.140625" style="4" customWidth="1"/>
    <col min="8455" max="8692" width="9.140625" style="4"/>
    <col min="8693" max="8693" width="6.5703125" style="4" customWidth="1"/>
    <col min="8694" max="8694" width="8.28515625" style="4" customWidth="1"/>
    <col min="8695" max="8695" width="40.85546875" style="4" customWidth="1"/>
    <col min="8696" max="8696" width="50" style="4" customWidth="1"/>
    <col min="8697" max="8697" width="3.85546875" style="4" customWidth="1"/>
    <col min="8698" max="8698" width="19.140625" style="4" customWidth="1"/>
    <col min="8699" max="8700" width="18.28515625" style="4" customWidth="1"/>
    <col min="8701" max="8701" width="3" style="4" customWidth="1"/>
    <col min="8702" max="8704" width="8.7109375" style="4" customWidth="1"/>
    <col min="8705" max="8705" width="11.85546875" style="4" customWidth="1"/>
    <col min="8706" max="8709" width="9.140625" style="4"/>
    <col min="8710" max="8710" width="10.140625" style="4" customWidth="1"/>
    <col min="8711" max="8948" width="9.140625" style="4"/>
    <col min="8949" max="8949" width="6.5703125" style="4" customWidth="1"/>
    <col min="8950" max="8950" width="8.28515625" style="4" customWidth="1"/>
    <col min="8951" max="8951" width="40.85546875" style="4" customWidth="1"/>
    <col min="8952" max="8952" width="50" style="4" customWidth="1"/>
    <col min="8953" max="8953" width="3.85546875" style="4" customWidth="1"/>
    <col min="8954" max="8954" width="19.140625" style="4" customWidth="1"/>
    <col min="8955" max="8956" width="18.28515625" style="4" customWidth="1"/>
    <col min="8957" max="8957" width="3" style="4" customWidth="1"/>
    <col min="8958" max="8960" width="8.7109375" style="4" customWidth="1"/>
    <col min="8961" max="8961" width="11.85546875" style="4" customWidth="1"/>
    <col min="8962" max="8965" width="9.140625" style="4"/>
    <col min="8966" max="8966" width="10.140625" style="4" customWidth="1"/>
    <col min="8967" max="9204" width="9.140625" style="4"/>
    <col min="9205" max="9205" width="6.5703125" style="4" customWidth="1"/>
    <col min="9206" max="9206" width="8.28515625" style="4" customWidth="1"/>
    <col min="9207" max="9207" width="40.85546875" style="4" customWidth="1"/>
    <col min="9208" max="9208" width="50" style="4" customWidth="1"/>
    <col min="9209" max="9209" width="3.85546875" style="4" customWidth="1"/>
    <col min="9210" max="9210" width="19.140625" style="4" customWidth="1"/>
    <col min="9211" max="9212" width="18.28515625" style="4" customWidth="1"/>
    <col min="9213" max="9213" width="3" style="4" customWidth="1"/>
    <col min="9214" max="9216" width="8.7109375" style="4" customWidth="1"/>
    <col min="9217" max="9217" width="11.85546875" style="4" customWidth="1"/>
    <col min="9218" max="9221" width="9.140625" style="4"/>
    <col min="9222" max="9222" width="10.140625" style="4" customWidth="1"/>
    <col min="9223" max="9460" width="9.140625" style="4"/>
    <col min="9461" max="9461" width="6.5703125" style="4" customWidth="1"/>
    <col min="9462" max="9462" width="8.28515625" style="4" customWidth="1"/>
    <col min="9463" max="9463" width="40.85546875" style="4" customWidth="1"/>
    <col min="9464" max="9464" width="50" style="4" customWidth="1"/>
    <col min="9465" max="9465" width="3.85546875" style="4" customWidth="1"/>
    <col min="9466" max="9466" width="19.140625" style="4" customWidth="1"/>
    <col min="9467" max="9468" width="18.28515625" style="4" customWidth="1"/>
    <col min="9469" max="9469" width="3" style="4" customWidth="1"/>
    <col min="9470" max="9472" width="8.7109375" style="4" customWidth="1"/>
    <col min="9473" max="9473" width="11.85546875" style="4" customWidth="1"/>
    <col min="9474" max="9477" width="9.140625" style="4"/>
    <col min="9478" max="9478" width="10.140625" style="4" customWidth="1"/>
    <col min="9479" max="9716" width="9.140625" style="4"/>
    <col min="9717" max="9717" width="6.5703125" style="4" customWidth="1"/>
    <col min="9718" max="9718" width="8.28515625" style="4" customWidth="1"/>
    <col min="9719" max="9719" width="40.85546875" style="4" customWidth="1"/>
    <col min="9720" max="9720" width="50" style="4" customWidth="1"/>
    <col min="9721" max="9721" width="3.85546875" style="4" customWidth="1"/>
    <col min="9722" max="9722" width="19.140625" style="4" customWidth="1"/>
    <col min="9723" max="9724" width="18.28515625" style="4" customWidth="1"/>
    <col min="9725" max="9725" width="3" style="4" customWidth="1"/>
    <col min="9726" max="9728" width="8.7109375" style="4" customWidth="1"/>
    <col min="9729" max="9729" width="11.85546875" style="4" customWidth="1"/>
    <col min="9730" max="9733" width="9.140625" style="4"/>
    <col min="9734" max="9734" width="10.140625" style="4" customWidth="1"/>
    <col min="9735" max="9972" width="9.140625" style="4"/>
    <col min="9973" max="9973" width="6.5703125" style="4" customWidth="1"/>
    <col min="9974" max="9974" width="8.28515625" style="4" customWidth="1"/>
    <col min="9975" max="9975" width="40.85546875" style="4" customWidth="1"/>
    <col min="9976" max="9976" width="50" style="4" customWidth="1"/>
    <col min="9977" max="9977" width="3.85546875" style="4" customWidth="1"/>
    <col min="9978" max="9978" width="19.140625" style="4" customWidth="1"/>
    <col min="9979" max="9980" width="18.28515625" style="4" customWidth="1"/>
    <col min="9981" max="9981" width="3" style="4" customWidth="1"/>
    <col min="9982" max="9984" width="8.7109375" style="4" customWidth="1"/>
    <col min="9985" max="9985" width="11.85546875" style="4" customWidth="1"/>
    <col min="9986" max="9989" width="9.140625" style="4"/>
    <col min="9990" max="9990" width="10.140625" style="4" customWidth="1"/>
    <col min="9991" max="10228" width="9.140625" style="4"/>
    <col min="10229" max="10229" width="6.5703125" style="4" customWidth="1"/>
    <col min="10230" max="10230" width="8.28515625" style="4" customWidth="1"/>
    <col min="10231" max="10231" width="40.85546875" style="4" customWidth="1"/>
    <col min="10232" max="10232" width="50" style="4" customWidth="1"/>
    <col min="10233" max="10233" width="3.85546875" style="4" customWidth="1"/>
    <col min="10234" max="10234" width="19.140625" style="4" customWidth="1"/>
    <col min="10235" max="10236" width="18.28515625" style="4" customWidth="1"/>
    <col min="10237" max="10237" width="3" style="4" customWidth="1"/>
    <col min="10238" max="10240" width="8.7109375" style="4" customWidth="1"/>
    <col min="10241" max="10241" width="11.85546875" style="4" customWidth="1"/>
    <col min="10242" max="10245" width="9.140625" style="4"/>
    <col min="10246" max="10246" width="10.140625" style="4" customWidth="1"/>
    <col min="10247" max="10484" width="9.140625" style="4"/>
    <col min="10485" max="10485" width="6.5703125" style="4" customWidth="1"/>
    <col min="10486" max="10486" width="8.28515625" style="4" customWidth="1"/>
    <col min="10487" max="10487" width="40.85546875" style="4" customWidth="1"/>
    <col min="10488" max="10488" width="50" style="4" customWidth="1"/>
    <col min="10489" max="10489" width="3.85546875" style="4" customWidth="1"/>
    <col min="10490" max="10490" width="19.140625" style="4" customWidth="1"/>
    <col min="10491" max="10492" width="18.28515625" style="4" customWidth="1"/>
    <col min="10493" max="10493" width="3" style="4" customWidth="1"/>
    <col min="10494" max="10496" width="8.7109375" style="4" customWidth="1"/>
    <col min="10497" max="10497" width="11.85546875" style="4" customWidth="1"/>
    <col min="10498" max="10501" width="9.140625" style="4"/>
    <col min="10502" max="10502" width="10.140625" style="4" customWidth="1"/>
    <col min="10503" max="10740" width="9.140625" style="4"/>
    <col min="10741" max="10741" width="6.5703125" style="4" customWidth="1"/>
    <col min="10742" max="10742" width="8.28515625" style="4" customWidth="1"/>
    <col min="10743" max="10743" width="40.85546875" style="4" customWidth="1"/>
    <col min="10744" max="10744" width="50" style="4" customWidth="1"/>
    <col min="10745" max="10745" width="3.85546875" style="4" customWidth="1"/>
    <col min="10746" max="10746" width="19.140625" style="4" customWidth="1"/>
    <col min="10747" max="10748" width="18.28515625" style="4" customWidth="1"/>
    <col min="10749" max="10749" width="3" style="4" customWidth="1"/>
    <col min="10750" max="10752" width="8.7109375" style="4" customWidth="1"/>
    <col min="10753" max="10753" width="11.85546875" style="4" customWidth="1"/>
    <col min="10754" max="10757" width="9.140625" style="4"/>
    <col min="10758" max="10758" width="10.140625" style="4" customWidth="1"/>
    <col min="10759" max="10996" width="9.140625" style="4"/>
    <col min="10997" max="10997" width="6.5703125" style="4" customWidth="1"/>
    <col min="10998" max="10998" width="8.28515625" style="4" customWidth="1"/>
    <col min="10999" max="10999" width="40.85546875" style="4" customWidth="1"/>
    <col min="11000" max="11000" width="50" style="4" customWidth="1"/>
    <col min="11001" max="11001" width="3.85546875" style="4" customWidth="1"/>
    <col min="11002" max="11002" width="19.140625" style="4" customWidth="1"/>
    <col min="11003" max="11004" width="18.28515625" style="4" customWidth="1"/>
    <col min="11005" max="11005" width="3" style="4" customWidth="1"/>
    <col min="11006" max="11008" width="8.7109375" style="4" customWidth="1"/>
    <col min="11009" max="11009" width="11.85546875" style="4" customWidth="1"/>
    <col min="11010" max="11013" width="9.140625" style="4"/>
    <col min="11014" max="11014" width="10.140625" style="4" customWidth="1"/>
    <col min="11015" max="11252" width="9.140625" style="4"/>
    <col min="11253" max="11253" width="6.5703125" style="4" customWidth="1"/>
    <col min="11254" max="11254" width="8.28515625" style="4" customWidth="1"/>
    <col min="11255" max="11255" width="40.85546875" style="4" customWidth="1"/>
    <col min="11256" max="11256" width="50" style="4" customWidth="1"/>
    <col min="11257" max="11257" width="3.85546875" style="4" customWidth="1"/>
    <col min="11258" max="11258" width="19.140625" style="4" customWidth="1"/>
    <col min="11259" max="11260" width="18.28515625" style="4" customWidth="1"/>
    <col min="11261" max="11261" width="3" style="4" customWidth="1"/>
    <col min="11262" max="11264" width="8.7109375" style="4" customWidth="1"/>
    <col min="11265" max="11265" width="11.85546875" style="4" customWidth="1"/>
    <col min="11266" max="11269" width="9.140625" style="4"/>
    <col min="11270" max="11270" width="10.140625" style="4" customWidth="1"/>
    <col min="11271" max="11508" width="9.140625" style="4"/>
    <col min="11509" max="11509" width="6.5703125" style="4" customWidth="1"/>
    <col min="11510" max="11510" width="8.28515625" style="4" customWidth="1"/>
    <col min="11511" max="11511" width="40.85546875" style="4" customWidth="1"/>
    <col min="11512" max="11512" width="50" style="4" customWidth="1"/>
    <col min="11513" max="11513" width="3.85546875" style="4" customWidth="1"/>
    <col min="11514" max="11514" width="19.140625" style="4" customWidth="1"/>
    <col min="11515" max="11516" width="18.28515625" style="4" customWidth="1"/>
    <col min="11517" max="11517" width="3" style="4" customWidth="1"/>
    <col min="11518" max="11520" width="8.7109375" style="4" customWidth="1"/>
    <col min="11521" max="11521" width="11.85546875" style="4" customWidth="1"/>
    <col min="11522" max="11525" width="9.140625" style="4"/>
    <col min="11526" max="11526" width="10.140625" style="4" customWidth="1"/>
    <col min="11527" max="11764" width="9.140625" style="4"/>
    <col min="11765" max="11765" width="6.5703125" style="4" customWidth="1"/>
    <col min="11766" max="11766" width="8.28515625" style="4" customWidth="1"/>
    <col min="11767" max="11767" width="40.85546875" style="4" customWidth="1"/>
    <col min="11768" max="11768" width="50" style="4" customWidth="1"/>
    <col min="11769" max="11769" width="3.85546875" style="4" customWidth="1"/>
    <col min="11770" max="11770" width="19.140625" style="4" customWidth="1"/>
    <col min="11771" max="11772" width="18.28515625" style="4" customWidth="1"/>
    <col min="11773" max="11773" width="3" style="4" customWidth="1"/>
    <col min="11774" max="11776" width="8.7109375" style="4" customWidth="1"/>
    <col min="11777" max="11777" width="11.85546875" style="4" customWidth="1"/>
    <col min="11778" max="11781" width="9.140625" style="4"/>
    <col min="11782" max="11782" width="10.140625" style="4" customWidth="1"/>
    <col min="11783" max="12020" width="9.140625" style="4"/>
    <col min="12021" max="12021" width="6.5703125" style="4" customWidth="1"/>
    <col min="12022" max="12022" width="8.28515625" style="4" customWidth="1"/>
    <col min="12023" max="12023" width="40.85546875" style="4" customWidth="1"/>
    <col min="12024" max="12024" width="50" style="4" customWidth="1"/>
    <col min="12025" max="12025" width="3.85546875" style="4" customWidth="1"/>
    <col min="12026" max="12026" width="19.140625" style="4" customWidth="1"/>
    <col min="12027" max="12028" width="18.28515625" style="4" customWidth="1"/>
    <col min="12029" max="12029" width="3" style="4" customWidth="1"/>
    <col min="12030" max="12032" width="8.7109375" style="4" customWidth="1"/>
    <col min="12033" max="12033" width="11.85546875" style="4" customWidth="1"/>
    <col min="12034" max="12037" width="9.140625" style="4"/>
    <col min="12038" max="12038" width="10.140625" style="4" customWidth="1"/>
    <col min="12039" max="12276" width="9.140625" style="4"/>
    <col min="12277" max="12277" width="6.5703125" style="4" customWidth="1"/>
    <col min="12278" max="12278" width="8.28515625" style="4" customWidth="1"/>
    <col min="12279" max="12279" width="40.85546875" style="4" customWidth="1"/>
    <col min="12280" max="12280" width="50" style="4" customWidth="1"/>
    <col min="12281" max="12281" width="3.85546875" style="4" customWidth="1"/>
    <col min="12282" max="12282" width="19.140625" style="4" customWidth="1"/>
    <col min="12283" max="12284" width="18.28515625" style="4" customWidth="1"/>
    <col min="12285" max="12285" width="3" style="4" customWidth="1"/>
    <col min="12286" max="12288" width="8.7109375" style="4" customWidth="1"/>
    <col min="12289" max="12289" width="11.85546875" style="4" customWidth="1"/>
    <col min="12290" max="12293" width="9.140625" style="4"/>
    <col min="12294" max="12294" width="10.140625" style="4" customWidth="1"/>
    <col min="12295" max="12532" width="9.140625" style="4"/>
    <col min="12533" max="12533" width="6.5703125" style="4" customWidth="1"/>
    <col min="12534" max="12534" width="8.28515625" style="4" customWidth="1"/>
    <col min="12535" max="12535" width="40.85546875" style="4" customWidth="1"/>
    <col min="12536" max="12536" width="50" style="4" customWidth="1"/>
    <col min="12537" max="12537" width="3.85546875" style="4" customWidth="1"/>
    <col min="12538" max="12538" width="19.140625" style="4" customWidth="1"/>
    <col min="12539" max="12540" width="18.28515625" style="4" customWidth="1"/>
    <col min="12541" max="12541" width="3" style="4" customWidth="1"/>
    <col min="12542" max="12544" width="8.7109375" style="4" customWidth="1"/>
    <col min="12545" max="12545" width="11.85546875" style="4" customWidth="1"/>
    <col min="12546" max="12549" width="9.140625" style="4"/>
    <col min="12550" max="12550" width="10.140625" style="4" customWidth="1"/>
    <col min="12551" max="12788" width="9.140625" style="4"/>
    <col min="12789" max="12789" width="6.5703125" style="4" customWidth="1"/>
    <col min="12790" max="12790" width="8.28515625" style="4" customWidth="1"/>
    <col min="12791" max="12791" width="40.85546875" style="4" customWidth="1"/>
    <col min="12792" max="12792" width="50" style="4" customWidth="1"/>
    <col min="12793" max="12793" width="3.85546875" style="4" customWidth="1"/>
    <col min="12794" max="12794" width="19.140625" style="4" customWidth="1"/>
    <col min="12795" max="12796" width="18.28515625" style="4" customWidth="1"/>
    <col min="12797" max="12797" width="3" style="4" customWidth="1"/>
    <col min="12798" max="12800" width="8.7109375" style="4" customWidth="1"/>
    <col min="12801" max="12801" width="11.85546875" style="4" customWidth="1"/>
    <col min="12802" max="12805" width="9.140625" style="4"/>
    <col min="12806" max="12806" width="10.140625" style="4" customWidth="1"/>
    <col min="12807" max="13044" width="9.140625" style="4"/>
    <col min="13045" max="13045" width="6.5703125" style="4" customWidth="1"/>
    <col min="13046" max="13046" width="8.28515625" style="4" customWidth="1"/>
    <col min="13047" max="13047" width="40.85546875" style="4" customWidth="1"/>
    <col min="13048" max="13048" width="50" style="4" customWidth="1"/>
    <col min="13049" max="13049" width="3.85546875" style="4" customWidth="1"/>
    <col min="13050" max="13050" width="19.140625" style="4" customWidth="1"/>
    <col min="13051" max="13052" width="18.28515625" style="4" customWidth="1"/>
    <col min="13053" max="13053" width="3" style="4" customWidth="1"/>
    <col min="13054" max="13056" width="8.7109375" style="4" customWidth="1"/>
    <col min="13057" max="13057" width="11.85546875" style="4" customWidth="1"/>
    <col min="13058" max="13061" width="9.140625" style="4"/>
    <col min="13062" max="13062" width="10.140625" style="4" customWidth="1"/>
    <col min="13063" max="13300" width="9.140625" style="4"/>
    <col min="13301" max="13301" width="6.5703125" style="4" customWidth="1"/>
    <col min="13302" max="13302" width="8.28515625" style="4" customWidth="1"/>
    <col min="13303" max="13303" width="40.85546875" style="4" customWidth="1"/>
    <col min="13304" max="13304" width="50" style="4" customWidth="1"/>
    <col min="13305" max="13305" width="3.85546875" style="4" customWidth="1"/>
    <col min="13306" max="13306" width="19.140625" style="4" customWidth="1"/>
    <col min="13307" max="13308" width="18.28515625" style="4" customWidth="1"/>
    <col min="13309" max="13309" width="3" style="4" customWidth="1"/>
    <col min="13310" max="13312" width="8.7109375" style="4" customWidth="1"/>
    <col min="13313" max="13313" width="11.85546875" style="4" customWidth="1"/>
    <col min="13314" max="13317" width="9.140625" style="4"/>
    <col min="13318" max="13318" width="10.140625" style="4" customWidth="1"/>
    <col min="13319" max="13556" width="9.140625" style="4"/>
    <col min="13557" max="13557" width="6.5703125" style="4" customWidth="1"/>
    <col min="13558" max="13558" width="8.28515625" style="4" customWidth="1"/>
    <col min="13559" max="13559" width="40.85546875" style="4" customWidth="1"/>
    <col min="13560" max="13560" width="50" style="4" customWidth="1"/>
    <col min="13561" max="13561" width="3.85546875" style="4" customWidth="1"/>
    <col min="13562" max="13562" width="19.140625" style="4" customWidth="1"/>
    <col min="13563" max="13564" width="18.28515625" style="4" customWidth="1"/>
    <col min="13565" max="13565" width="3" style="4" customWidth="1"/>
    <col min="13566" max="13568" width="8.7109375" style="4" customWidth="1"/>
    <col min="13569" max="13569" width="11.85546875" style="4" customWidth="1"/>
    <col min="13570" max="13573" width="9.140625" style="4"/>
    <col min="13574" max="13574" width="10.140625" style="4" customWidth="1"/>
    <col min="13575" max="13812" width="9.140625" style="4"/>
    <col min="13813" max="13813" width="6.5703125" style="4" customWidth="1"/>
    <col min="13814" max="13814" width="8.28515625" style="4" customWidth="1"/>
    <col min="13815" max="13815" width="40.85546875" style="4" customWidth="1"/>
    <col min="13816" max="13816" width="50" style="4" customWidth="1"/>
    <col min="13817" max="13817" width="3.85546875" style="4" customWidth="1"/>
    <col min="13818" max="13818" width="19.140625" style="4" customWidth="1"/>
    <col min="13819" max="13820" width="18.28515625" style="4" customWidth="1"/>
    <col min="13821" max="13821" width="3" style="4" customWidth="1"/>
    <col min="13822" max="13824" width="8.7109375" style="4" customWidth="1"/>
    <col min="13825" max="13825" width="11.85546875" style="4" customWidth="1"/>
    <col min="13826" max="13829" width="9.140625" style="4"/>
    <col min="13830" max="13830" width="10.140625" style="4" customWidth="1"/>
    <col min="13831" max="14068" width="9.140625" style="4"/>
    <col min="14069" max="14069" width="6.5703125" style="4" customWidth="1"/>
    <col min="14070" max="14070" width="8.28515625" style="4" customWidth="1"/>
    <col min="14071" max="14071" width="40.85546875" style="4" customWidth="1"/>
    <col min="14072" max="14072" width="50" style="4" customWidth="1"/>
    <col min="14073" max="14073" width="3.85546875" style="4" customWidth="1"/>
    <col min="14074" max="14074" width="19.140625" style="4" customWidth="1"/>
    <col min="14075" max="14076" width="18.28515625" style="4" customWidth="1"/>
    <col min="14077" max="14077" width="3" style="4" customWidth="1"/>
    <col min="14078" max="14080" width="8.7109375" style="4" customWidth="1"/>
    <col min="14081" max="14081" width="11.85546875" style="4" customWidth="1"/>
    <col min="14082" max="14085" width="9.140625" style="4"/>
    <col min="14086" max="14086" width="10.140625" style="4" customWidth="1"/>
    <col min="14087" max="14324" width="9.140625" style="4"/>
    <col min="14325" max="14325" width="6.5703125" style="4" customWidth="1"/>
    <col min="14326" max="14326" width="8.28515625" style="4" customWidth="1"/>
    <col min="14327" max="14327" width="40.85546875" style="4" customWidth="1"/>
    <col min="14328" max="14328" width="50" style="4" customWidth="1"/>
    <col min="14329" max="14329" width="3.85546875" style="4" customWidth="1"/>
    <col min="14330" max="14330" width="19.140625" style="4" customWidth="1"/>
    <col min="14331" max="14332" width="18.28515625" style="4" customWidth="1"/>
    <col min="14333" max="14333" width="3" style="4" customWidth="1"/>
    <col min="14334" max="14336" width="8.7109375" style="4" customWidth="1"/>
    <col min="14337" max="14337" width="11.85546875" style="4" customWidth="1"/>
    <col min="14338" max="14341" width="9.140625" style="4"/>
    <col min="14342" max="14342" width="10.140625" style="4" customWidth="1"/>
    <col min="14343" max="14580" width="9.140625" style="4"/>
    <col min="14581" max="14581" width="6.5703125" style="4" customWidth="1"/>
    <col min="14582" max="14582" width="8.28515625" style="4" customWidth="1"/>
    <col min="14583" max="14583" width="40.85546875" style="4" customWidth="1"/>
    <col min="14584" max="14584" width="50" style="4" customWidth="1"/>
    <col min="14585" max="14585" width="3.85546875" style="4" customWidth="1"/>
    <col min="14586" max="14586" width="19.140625" style="4" customWidth="1"/>
    <col min="14587" max="14588" width="18.28515625" style="4" customWidth="1"/>
    <col min="14589" max="14589" width="3" style="4" customWidth="1"/>
    <col min="14590" max="14592" width="8.7109375" style="4" customWidth="1"/>
    <col min="14593" max="14593" width="11.85546875" style="4" customWidth="1"/>
    <col min="14594" max="14597" width="9.140625" style="4"/>
    <col min="14598" max="14598" width="10.140625" style="4" customWidth="1"/>
    <col min="14599" max="14836" width="9.140625" style="4"/>
    <col min="14837" max="14837" width="6.5703125" style="4" customWidth="1"/>
    <col min="14838" max="14838" width="8.28515625" style="4" customWidth="1"/>
    <col min="14839" max="14839" width="40.85546875" style="4" customWidth="1"/>
    <col min="14840" max="14840" width="50" style="4" customWidth="1"/>
    <col min="14841" max="14841" width="3.85546875" style="4" customWidth="1"/>
    <col min="14842" max="14842" width="19.140625" style="4" customWidth="1"/>
    <col min="14843" max="14844" width="18.28515625" style="4" customWidth="1"/>
    <col min="14845" max="14845" width="3" style="4" customWidth="1"/>
    <col min="14846" max="14848" width="8.7109375" style="4" customWidth="1"/>
    <col min="14849" max="14849" width="11.85546875" style="4" customWidth="1"/>
    <col min="14850" max="14853" width="9.140625" style="4"/>
    <col min="14854" max="14854" width="10.140625" style="4" customWidth="1"/>
    <col min="14855" max="15092" width="9.140625" style="4"/>
    <col min="15093" max="15093" width="6.5703125" style="4" customWidth="1"/>
    <col min="15094" max="15094" width="8.28515625" style="4" customWidth="1"/>
    <col min="15095" max="15095" width="40.85546875" style="4" customWidth="1"/>
    <col min="15096" max="15096" width="50" style="4" customWidth="1"/>
    <col min="15097" max="15097" width="3.85546875" style="4" customWidth="1"/>
    <col min="15098" max="15098" width="19.140625" style="4" customWidth="1"/>
    <col min="15099" max="15100" width="18.28515625" style="4" customWidth="1"/>
    <col min="15101" max="15101" width="3" style="4" customWidth="1"/>
    <col min="15102" max="15104" width="8.7109375" style="4" customWidth="1"/>
    <col min="15105" max="15105" width="11.85546875" style="4" customWidth="1"/>
    <col min="15106" max="15109" width="9.140625" style="4"/>
    <col min="15110" max="15110" width="10.140625" style="4" customWidth="1"/>
    <col min="15111" max="15348" width="9.140625" style="4"/>
    <col min="15349" max="15349" width="6.5703125" style="4" customWidth="1"/>
    <col min="15350" max="15350" width="8.28515625" style="4" customWidth="1"/>
    <col min="15351" max="15351" width="40.85546875" style="4" customWidth="1"/>
    <col min="15352" max="15352" width="50" style="4" customWidth="1"/>
    <col min="15353" max="15353" width="3.85546875" style="4" customWidth="1"/>
    <col min="15354" max="15354" width="19.140625" style="4" customWidth="1"/>
    <col min="15355" max="15356" width="18.28515625" style="4" customWidth="1"/>
    <col min="15357" max="15357" width="3" style="4" customWidth="1"/>
    <col min="15358" max="15360" width="8.7109375" style="4" customWidth="1"/>
    <col min="15361" max="15361" width="11.85546875" style="4" customWidth="1"/>
    <col min="15362" max="15365" width="9.140625" style="4"/>
    <col min="15366" max="15366" width="10.140625" style="4" customWidth="1"/>
    <col min="15367" max="15604" width="9.140625" style="4"/>
    <col min="15605" max="15605" width="6.5703125" style="4" customWidth="1"/>
    <col min="15606" max="15606" width="8.28515625" style="4" customWidth="1"/>
    <col min="15607" max="15607" width="40.85546875" style="4" customWidth="1"/>
    <col min="15608" max="15608" width="50" style="4" customWidth="1"/>
    <col min="15609" max="15609" width="3.85546875" style="4" customWidth="1"/>
    <col min="15610" max="15610" width="19.140625" style="4" customWidth="1"/>
    <col min="15611" max="15612" width="18.28515625" style="4" customWidth="1"/>
    <col min="15613" max="15613" width="3" style="4" customWidth="1"/>
    <col min="15614" max="15616" width="8.7109375" style="4" customWidth="1"/>
    <col min="15617" max="15617" width="11.85546875" style="4" customWidth="1"/>
    <col min="15618" max="15621" width="9.140625" style="4"/>
    <col min="15622" max="15622" width="10.140625" style="4" customWidth="1"/>
    <col min="15623" max="15860" width="9.140625" style="4"/>
    <col min="15861" max="15861" width="6.5703125" style="4" customWidth="1"/>
    <col min="15862" max="15862" width="8.28515625" style="4" customWidth="1"/>
    <col min="15863" max="15863" width="40.85546875" style="4" customWidth="1"/>
    <col min="15864" max="15864" width="50" style="4" customWidth="1"/>
    <col min="15865" max="15865" width="3.85546875" style="4" customWidth="1"/>
    <col min="15866" max="15866" width="19.140625" style="4" customWidth="1"/>
    <col min="15867" max="15868" width="18.28515625" style="4" customWidth="1"/>
    <col min="15869" max="15869" width="3" style="4" customWidth="1"/>
    <col min="15870" max="15872" width="8.7109375" style="4" customWidth="1"/>
    <col min="15873" max="15873" width="11.85546875" style="4" customWidth="1"/>
    <col min="15874" max="15877" width="9.140625" style="4"/>
    <col min="15878" max="15878" width="10.140625" style="4" customWidth="1"/>
    <col min="15879" max="16116" width="9.140625" style="4"/>
    <col min="16117" max="16117" width="6.5703125" style="4" customWidth="1"/>
    <col min="16118" max="16118" width="8.28515625" style="4" customWidth="1"/>
    <col min="16119" max="16119" width="40.85546875" style="4" customWidth="1"/>
    <col min="16120" max="16120" width="50" style="4" customWidth="1"/>
    <col min="16121" max="16121" width="3.85546875" style="4" customWidth="1"/>
    <col min="16122" max="16122" width="19.140625" style="4" customWidth="1"/>
    <col min="16123" max="16124" width="18.28515625" style="4" customWidth="1"/>
    <col min="16125" max="16125" width="3" style="4" customWidth="1"/>
    <col min="16126" max="16128" width="8.7109375" style="4" customWidth="1"/>
    <col min="16129" max="16129" width="11.85546875" style="4" customWidth="1"/>
    <col min="16130" max="16133" width="9.140625" style="4"/>
    <col min="16134" max="16134" width="10.140625" style="4" customWidth="1"/>
    <col min="16135" max="16384" width="9.140625" style="4"/>
  </cols>
  <sheetData>
    <row r="1" spans="1:10" customFormat="1" ht="20.25" x14ac:dyDescent="0.3">
      <c r="A1" s="46" t="s">
        <v>65</v>
      </c>
      <c r="B1" s="46"/>
      <c r="C1" s="46"/>
      <c r="D1" s="46"/>
      <c r="E1" s="46"/>
      <c r="F1" s="46"/>
    </row>
    <row r="2" spans="1:10" customFormat="1" x14ac:dyDescent="0.25">
      <c r="A2" s="20"/>
      <c r="E2" s="26"/>
    </row>
    <row r="3" spans="1:10" customFormat="1" x14ac:dyDescent="0.25">
      <c r="A3" s="21" t="s">
        <v>14</v>
      </c>
      <c r="B3" s="22" t="s">
        <v>15</v>
      </c>
      <c r="C3" s="22" t="s">
        <v>16</v>
      </c>
      <c r="D3" s="22" t="s">
        <v>17</v>
      </c>
      <c r="E3" s="27" t="s">
        <v>18</v>
      </c>
      <c r="F3" s="23" t="s">
        <v>19</v>
      </c>
    </row>
    <row r="4" spans="1:10" x14ac:dyDescent="0.25">
      <c r="A4" s="41"/>
      <c r="B4" s="42"/>
      <c r="C4" s="42"/>
      <c r="D4" s="42"/>
      <c r="E4" s="43"/>
      <c r="F4" s="42"/>
      <c r="G4" s="42"/>
      <c r="H4" s="42"/>
      <c r="I4" s="42"/>
      <c r="J4" s="42"/>
    </row>
    <row r="5" spans="1:10" x14ac:dyDescent="0.25">
      <c r="A5" s="12">
        <v>42736</v>
      </c>
      <c r="B5" s="2" t="s">
        <v>0</v>
      </c>
      <c r="C5" s="24" t="s">
        <v>20</v>
      </c>
      <c r="D5" s="25" t="s">
        <v>21</v>
      </c>
      <c r="E5" s="47">
        <f>18.91+1234.41</f>
        <v>1253.3200000000002</v>
      </c>
      <c r="F5" s="11" t="s">
        <v>47</v>
      </c>
      <c r="G5" s="42"/>
      <c r="H5" s="42"/>
      <c r="I5" s="42"/>
      <c r="J5" s="42"/>
    </row>
    <row r="6" spans="1:10" x14ac:dyDescent="0.25">
      <c r="A6" s="12">
        <v>42745</v>
      </c>
      <c r="B6" s="2" t="s">
        <v>8</v>
      </c>
      <c r="C6" s="25" t="s">
        <v>45</v>
      </c>
      <c r="D6" s="25" t="s">
        <v>42</v>
      </c>
      <c r="E6" s="47">
        <v>126880</v>
      </c>
      <c r="F6" s="11" t="s">
        <v>47</v>
      </c>
      <c r="G6" s="42"/>
      <c r="H6" s="42"/>
      <c r="I6" s="42"/>
      <c r="J6" s="42"/>
    </row>
    <row r="7" spans="1:10" x14ac:dyDescent="0.25">
      <c r="A7" s="12">
        <v>42748</v>
      </c>
      <c r="B7" s="2" t="s">
        <v>1</v>
      </c>
      <c r="C7" s="1"/>
      <c r="D7" s="2" t="s">
        <v>22</v>
      </c>
      <c r="E7" s="47">
        <f>1456</f>
        <v>1456</v>
      </c>
      <c r="F7" s="11" t="s">
        <v>47</v>
      </c>
      <c r="G7" s="42"/>
      <c r="H7" s="42"/>
      <c r="I7" s="42"/>
      <c r="J7" s="42"/>
    </row>
    <row r="8" spans="1:10" x14ac:dyDescent="0.25">
      <c r="A8" s="12">
        <v>42748</v>
      </c>
      <c r="B8" s="2" t="s">
        <v>2</v>
      </c>
      <c r="C8" s="40" t="s">
        <v>25</v>
      </c>
      <c r="D8" s="24" t="s">
        <v>26</v>
      </c>
      <c r="E8" s="47">
        <v>15000</v>
      </c>
      <c r="F8" s="11" t="s">
        <v>47</v>
      </c>
      <c r="G8" s="42"/>
      <c r="H8" s="42"/>
      <c r="I8" s="42"/>
      <c r="J8" s="42"/>
    </row>
    <row r="9" spans="1:10" x14ac:dyDescent="0.25">
      <c r="A9" s="12">
        <v>42748</v>
      </c>
      <c r="B9" s="2" t="s">
        <v>3</v>
      </c>
      <c r="C9" s="40" t="s">
        <v>27</v>
      </c>
      <c r="D9" s="40" t="s">
        <v>27</v>
      </c>
      <c r="E9" s="47">
        <f>405</f>
        <v>405</v>
      </c>
      <c r="F9" s="11" t="s">
        <v>48</v>
      </c>
      <c r="G9" s="42"/>
      <c r="H9" s="42"/>
      <c r="I9" s="42"/>
      <c r="J9" s="42"/>
    </row>
    <row r="10" spans="1:10" x14ac:dyDescent="0.25">
      <c r="A10" s="13">
        <v>42748</v>
      </c>
      <c r="B10" s="2" t="s">
        <v>4</v>
      </c>
      <c r="C10" s="40" t="s">
        <v>23</v>
      </c>
      <c r="D10" s="1" t="s">
        <v>24</v>
      </c>
      <c r="E10" s="47">
        <f>12688</f>
        <v>12688</v>
      </c>
      <c r="F10" s="11" t="s">
        <v>47</v>
      </c>
      <c r="G10" s="42"/>
      <c r="H10" s="42"/>
      <c r="I10" s="42"/>
      <c r="J10" s="42"/>
    </row>
    <row r="11" spans="1:10" x14ac:dyDescent="0.25">
      <c r="A11" s="13">
        <v>42761</v>
      </c>
      <c r="B11" s="2" t="s">
        <v>2</v>
      </c>
      <c r="C11" s="40" t="s">
        <v>25</v>
      </c>
      <c r="D11" s="24" t="s">
        <v>26</v>
      </c>
      <c r="E11" s="47">
        <v>15000</v>
      </c>
      <c r="F11" s="11" t="s">
        <v>47</v>
      </c>
      <c r="G11" s="42"/>
      <c r="H11" s="42"/>
      <c r="I11" s="42"/>
      <c r="J11" s="42"/>
    </row>
    <row r="12" spans="1:10" x14ac:dyDescent="0.25">
      <c r="A12" s="13">
        <v>42767</v>
      </c>
      <c r="B12" s="2" t="s">
        <v>0</v>
      </c>
      <c r="C12" s="24" t="s">
        <v>20</v>
      </c>
      <c r="D12" s="25" t="s">
        <v>21</v>
      </c>
      <c r="E12" s="47">
        <f>1234.41+9.46-519.79</f>
        <v>724.08000000000015</v>
      </c>
      <c r="F12" s="11" t="s">
        <v>47</v>
      </c>
      <c r="G12" s="42"/>
      <c r="H12" s="42"/>
      <c r="I12" s="42"/>
      <c r="J12" s="42"/>
    </row>
    <row r="13" spans="1:10" x14ac:dyDescent="0.25">
      <c r="A13" s="13">
        <v>42786</v>
      </c>
      <c r="B13" s="2" t="s">
        <v>1</v>
      </c>
      <c r="C13" s="1"/>
      <c r="D13" s="2" t="s">
        <v>22</v>
      </c>
      <c r="E13" s="47">
        <f>1456</f>
        <v>1456</v>
      </c>
      <c r="F13" s="11" t="s">
        <v>47</v>
      </c>
      <c r="G13" s="42"/>
      <c r="H13" s="42"/>
      <c r="I13" s="42"/>
      <c r="J13" s="42"/>
    </row>
    <row r="14" spans="1:10" x14ac:dyDescent="0.25">
      <c r="A14" s="13">
        <v>42786</v>
      </c>
      <c r="B14" s="2" t="s">
        <v>2</v>
      </c>
      <c r="C14" s="40" t="s">
        <v>25</v>
      </c>
      <c r="D14" s="24" t="s">
        <v>26</v>
      </c>
      <c r="E14" s="47">
        <v>15000</v>
      </c>
      <c r="F14" s="11" t="s">
        <v>47</v>
      </c>
      <c r="G14" s="42"/>
      <c r="H14" s="42"/>
      <c r="I14" s="42"/>
      <c r="J14" s="42"/>
    </row>
    <row r="15" spans="1:10" x14ac:dyDescent="0.25">
      <c r="A15" s="13">
        <v>42786</v>
      </c>
      <c r="B15" s="2" t="s">
        <v>5</v>
      </c>
      <c r="C15" s="40" t="s">
        <v>28</v>
      </c>
      <c r="D15" s="40" t="s">
        <v>28</v>
      </c>
      <c r="E15" s="47">
        <f>2635.65</f>
        <v>2635.65</v>
      </c>
      <c r="F15" s="11" t="s">
        <v>47</v>
      </c>
      <c r="G15" s="42"/>
      <c r="H15" s="42"/>
      <c r="I15" s="42"/>
      <c r="J15" s="42"/>
    </row>
    <row r="16" spans="1:10" x14ac:dyDescent="0.25">
      <c r="A16" s="13">
        <v>42786</v>
      </c>
      <c r="B16" s="2" t="s">
        <v>39</v>
      </c>
      <c r="C16" s="40" t="s">
        <v>40</v>
      </c>
      <c r="D16" s="24" t="s">
        <v>41</v>
      </c>
      <c r="E16" s="47">
        <v>27002</v>
      </c>
      <c r="F16" s="11" t="s">
        <v>47</v>
      </c>
      <c r="G16" s="42"/>
      <c r="H16" s="42"/>
      <c r="I16" s="42"/>
      <c r="J16" s="42"/>
    </row>
    <row r="17" spans="1:10" x14ac:dyDescent="0.25">
      <c r="A17" s="13">
        <v>42786</v>
      </c>
      <c r="B17" s="2" t="s">
        <v>6</v>
      </c>
      <c r="C17" s="40" t="s">
        <v>33</v>
      </c>
      <c r="D17" s="24" t="s">
        <v>34</v>
      </c>
      <c r="E17" s="47">
        <f>6344</f>
        <v>6344</v>
      </c>
      <c r="F17" s="11" t="s">
        <v>47</v>
      </c>
      <c r="G17" s="42"/>
      <c r="H17" s="42"/>
      <c r="I17" s="42"/>
      <c r="J17" s="42"/>
    </row>
    <row r="18" spans="1:10" x14ac:dyDescent="0.25">
      <c r="A18" s="13">
        <v>42786</v>
      </c>
      <c r="B18" s="2" t="s">
        <v>7</v>
      </c>
      <c r="C18" s="40" t="s">
        <v>35</v>
      </c>
      <c r="D18" s="40" t="s">
        <v>35</v>
      </c>
      <c r="E18" s="47">
        <f>298.9</f>
        <v>298.89999999999998</v>
      </c>
      <c r="F18" s="11" t="s">
        <v>47</v>
      </c>
      <c r="G18" s="42"/>
      <c r="H18" s="42"/>
      <c r="I18" s="42"/>
      <c r="J18" s="42"/>
    </row>
    <row r="19" spans="1:10" x14ac:dyDescent="0.25">
      <c r="A19" s="13">
        <v>42786</v>
      </c>
      <c r="B19" s="2" t="s">
        <v>8</v>
      </c>
      <c r="C19" s="25" t="s">
        <v>45</v>
      </c>
      <c r="D19" s="25" t="s">
        <v>42</v>
      </c>
      <c r="E19" s="47">
        <v>116729.60000000001</v>
      </c>
      <c r="F19" s="11" t="s">
        <v>47</v>
      </c>
      <c r="G19" s="42"/>
      <c r="H19" s="42"/>
      <c r="I19" s="42"/>
      <c r="J19" s="42"/>
    </row>
    <row r="20" spans="1:10" x14ac:dyDescent="0.25">
      <c r="A20" s="13">
        <v>42786</v>
      </c>
      <c r="B20" s="2" t="s">
        <v>9</v>
      </c>
      <c r="C20" s="25" t="s">
        <v>43</v>
      </c>
      <c r="D20" s="2" t="s">
        <v>44</v>
      </c>
      <c r="E20" s="47">
        <v>8754.7199999999993</v>
      </c>
      <c r="F20" s="11" t="s">
        <v>47</v>
      </c>
      <c r="G20" s="42"/>
      <c r="H20" s="42"/>
      <c r="I20" s="42"/>
      <c r="J20" s="42"/>
    </row>
    <row r="21" spans="1:10" x14ac:dyDescent="0.25">
      <c r="A21" s="12">
        <v>42795</v>
      </c>
      <c r="B21" s="2" t="s">
        <v>0</v>
      </c>
      <c r="C21" s="24" t="s">
        <v>20</v>
      </c>
      <c r="D21" s="25" t="s">
        <v>21</v>
      </c>
      <c r="E21" s="47">
        <f>1234.41</f>
        <v>1234.4100000000001</v>
      </c>
      <c r="F21" s="11" t="s">
        <v>47</v>
      </c>
      <c r="G21" s="42"/>
      <c r="H21" s="42"/>
      <c r="I21" s="42"/>
      <c r="J21" s="42"/>
    </row>
    <row r="22" spans="1:10" x14ac:dyDescent="0.25">
      <c r="A22" s="13">
        <v>42803</v>
      </c>
      <c r="B22" s="2" t="s">
        <v>1</v>
      </c>
      <c r="C22" s="1"/>
      <c r="D22" s="2" t="s">
        <v>22</v>
      </c>
      <c r="E22" s="47">
        <f>1456</f>
        <v>1456</v>
      </c>
      <c r="F22" s="11" t="s">
        <v>47</v>
      </c>
      <c r="G22" s="42"/>
      <c r="H22" s="42"/>
      <c r="I22" s="42"/>
      <c r="J22" s="42"/>
    </row>
    <row r="23" spans="1:10" x14ac:dyDescent="0.25">
      <c r="A23" s="13">
        <v>42803</v>
      </c>
      <c r="B23" s="2" t="s">
        <v>10</v>
      </c>
      <c r="C23" s="40" t="s">
        <v>31</v>
      </c>
      <c r="D23" s="24" t="s">
        <v>32</v>
      </c>
      <c r="E23" s="47">
        <v>960.14</v>
      </c>
      <c r="F23" s="11" t="s">
        <v>47</v>
      </c>
      <c r="G23" s="42"/>
      <c r="H23" s="42"/>
      <c r="I23" s="42"/>
      <c r="J23" s="42"/>
    </row>
    <row r="24" spans="1:10" x14ac:dyDescent="0.25">
      <c r="A24" s="13">
        <v>42803</v>
      </c>
      <c r="B24" s="2" t="s">
        <v>3</v>
      </c>
      <c r="C24" s="40" t="s">
        <v>27</v>
      </c>
      <c r="D24" s="40" t="s">
        <v>27</v>
      </c>
      <c r="E24" s="47">
        <f>894</f>
        <v>894</v>
      </c>
      <c r="F24" s="11" t="s">
        <v>48</v>
      </c>
      <c r="G24" s="42"/>
      <c r="H24" s="42"/>
      <c r="I24" s="42"/>
      <c r="J24" s="42"/>
    </row>
    <row r="25" spans="1:10" x14ac:dyDescent="0.25">
      <c r="A25" s="13">
        <v>42803</v>
      </c>
      <c r="B25" s="2" t="s">
        <v>7</v>
      </c>
      <c r="C25" s="40" t="s">
        <v>35</v>
      </c>
      <c r="D25" s="40" t="s">
        <v>35</v>
      </c>
      <c r="E25" s="47">
        <f>2950</f>
        <v>2950</v>
      </c>
      <c r="F25" s="11" t="s">
        <v>47</v>
      </c>
      <c r="G25" s="42"/>
      <c r="H25" s="42"/>
      <c r="I25" s="42"/>
      <c r="J25" s="42"/>
    </row>
    <row r="26" spans="1:10" x14ac:dyDescent="0.25">
      <c r="A26" s="13">
        <v>42803</v>
      </c>
      <c r="B26" s="2" t="s">
        <v>11</v>
      </c>
      <c r="C26" s="40" t="s">
        <v>36</v>
      </c>
      <c r="D26" s="40" t="s">
        <v>36</v>
      </c>
      <c r="E26" s="47">
        <f>732</f>
        <v>732</v>
      </c>
      <c r="F26" s="11" t="s">
        <v>47</v>
      </c>
      <c r="G26" s="42"/>
      <c r="H26" s="42"/>
      <c r="I26" s="42"/>
      <c r="J26" s="42"/>
    </row>
    <row r="27" spans="1:10" x14ac:dyDescent="0.25">
      <c r="A27" s="13">
        <v>42807</v>
      </c>
      <c r="B27" s="2" t="s">
        <v>4</v>
      </c>
      <c r="C27" s="40" t="s">
        <v>23</v>
      </c>
      <c r="D27" s="1" t="s">
        <v>24</v>
      </c>
      <c r="E27" s="47">
        <f>25376</f>
        <v>25376</v>
      </c>
      <c r="F27" s="11" t="s">
        <v>47</v>
      </c>
      <c r="G27" s="42"/>
      <c r="H27" s="42"/>
      <c r="I27" s="42"/>
      <c r="J27" s="42"/>
    </row>
    <row r="28" spans="1:10" x14ac:dyDescent="0.25">
      <c r="A28" s="13">
        <v>42828</v>
      </c>
      <c r="B28" s="2" t="s">
        <v>2</v>
      </c>
      <c r="C28" s="40" t="s">
        <v>25</v>
      </c>
      <c r="D28" s="24" t="s">
        <v>26</v>
      </c>
      <c r="E28" s="47">
        <v>15000</v>
      </c>
      <c r="F28" s="11" t="s">
        <v>47</v>
      </c>
      <c r="G28" s="42"/>
      <c r="H28" s="42"/>
      <c r="I28" s="42"/>
      <c r="J28" s="42"/>
    </row>
    <row r="29" spans="1:10" x14ac:dyDescent="0.25">
      <c r="A29" s="13">
        <v>42837</v>
      </c>
      <c r="B29" s="2" t="s">
        <v>60</v>
      </c>
      <c r="C29" s="25" t="s">
        <v>64</v>
      </c>
      <c r="D29" s="25" t="s">
        <v>64</v>
      </c>
      <c r="E29" s="47">
        <v>111.46</v>
      </c>
      <c r="F29" s="11" t="s">
        <v>48</v>
      </c>
      <c r="G29" s="42"/>
      <c r="H29" s="42"/>
      <c r="I29" s="42"/>
      <c r="J29" s="42"/>
    </row>
    <row r="30" spans="1:10" x14ac:dyDescent="0.25">
      <c r="A30" s="12">
        <v>42838</v>
      </c>
      <c r="B30" s="2" t="s">
        <v>1</v>
      </c>
      <c r="C30" s="1"/>
      <c r="D30" s="2" t="s">
        <v>22</v>
      </c>
      <c r="E30" s="47">
        <f>1456</f>
        <v>1456</v>
      </c>
      <c r="F30" s="11" t="s">
        <v>47</v>
      </c>
      <c r="G30" s="42"/>
      <c r="H30" s="42"/>
      <c r="I30" s="42"/>
      <c r="J30" s="42"/>
    </row>
    <row r="31" spans="1:10" x14ac:dyDescent="0.25">
      <c r="A31" s="12">
        <v>42857</v>
      </c>
      <c r="B31" s="2" t="s">
        <v>60</v>
      </c>
      <c r="C31" s="25" t="s">
        <v>64</v>
      </c>
      <c r="D31" s="25" t="s">
        <v>64</v>
      </c>
      <c r="E31" s="47">
        <v>78.489999999999995</v>
      </c>
      <c r="F31" s="11" t="s">
        <v>48</v>
      </c>
      <c r="G31" s="42"/>
      <c r="H31" s="42"/>
      <c r="I31" s="42"/>
      <c r="J31" s="42"/>
    </row>
    <row r="32" spans="1:10" x14ac:dyDescent="0.25">
      <c r="A32" s="12">
        <v>42866</v>
      </c>
      <c r="B32" s="2" t="s">
        <v>4</v>
      </c>
      <c r="C32" s="40" t="s">
        <v>23</v>
      </c>
      <c r="D32" s="1" t="s">
        <v>24</v>
      </c>
      <c r="E32" s="47">
        <v>25376</v>
      </c>
      <c r="F32" s="11" t="s">
        <v>47</v>
      </c>
      <c r="G32" s="42"/>
      <c r="H32" s="42"/>
      <c r="I32" s="42"/>
      <c r="J32" s="42"/>
    </row>
    <row r="33" spans="1:10" x14ac:dyDescent="0.25">
      <c r="A33" s="12">
        <v>42871</v>
      </c>
      <c r="B33" s="2" t="s">
        <v>1</v>
      </c>
      <c r="C33" s="1"/>
      <c r="D33" s="2" t="s">
        <v>22</v>
      </c>
      <c r="E33" s="47">
        <f>1456</f>
        <v>1456</v>
      </c>
      <c r="F33" s="11" t="s">
        <v>47</v>
      </c>
      <c r="G33" s="42"/>
      <c r="H33" s="42"/>
      <c r="I33" s="42"/>
      <c r="J33" s="42"/>
    </row>
    <row r="34" spans="1:10" x14ac:dyDescent="0.25">
      <c r="A34" s="12">
        <v>42871</v>
      </c>
      <c r="B34" s="2" t="s">
        <v>5</v>
      </c>
      <c r="C34" s="40" t="s">
        <v>28</v>
      </c>
      <c r="D34" s="40" t="s">
        <v>28</v>
      </c>
      <c r="E34" s="47">
        <f>2635.65</f>
        <v>2635.65</v>
      </c>
      <c r="F34" s="11" t="s">
        <v>47</v>
      </c>
      <c r="G34" s="42"/>
      <c r="H34" s="42"/>
      <c r="I34" s="42"/>
      <c r="J34" s="42"/>
    </row>
    <row r="35" spans="1:10" x14ac:dyDescent="0.25">
      <c r="A35" s="12">
        <v>42871</v>
      </c>
      <c r="B35" s="2" t="s">
        <v>49</v>
      </c>
      <c r="C35" s="25" t="s">
        <v>46</v>
      </c>
      <c r="D35" s="25" t="s">
        <v>46</v>
      </c>
      <c r="E35" s="47">
        <f>1166.89</f>
        <v>1166.8900000000001</v>
      </c>
      <c r="F35" s="11" t="s">
        <v>48</v>
      </c>
      <c r="G35" s="42"/>
      <c r="H35" s="42"/>
      <c r="I35" s="42"/>
      <c r="J35" s="42"/>
    </row>
    <row r="36" spans="1:10" x14ac:dyDescent="0.25">
      <c r="A36" s="12">
        <v>42873</v>
      </c>
      <c r="B36" s="2" t="s">
        <v>60</v>
      </c>
      <c r="C36" s="25" t="s">
        <v>64</v>
      </c>
      <c r="D36" s="25" t="s">
        <v>64</v>
      </c>
      <c r="E36" s="47">
        <v>77.03</v>
      </c>
      <c r="F36" s="11" t="s">
        <v>48</v>
      </c>
      <c r="G36" s="42"/>
      <c r="H36" s="42"/>
      <c r="I36" s="42"/>
      <c r="J36" s="42"/>
    </row>
    <row r="37" spans="1:10" x14ac:dyDescent="0.25">
      <c r="A37" s="12">
        <v>42887</v>
      </c>
      <c r="B37" s="2" t="s">
        <v>60</v>
      </c>
      <c r="C37" s="25" t="s">
        <v>64</v>
      </c>
      <c r="D37" s="25" t="s">
        <v>64</v>
      </c>
      <c r="E37" s="47">
        <v>66.95</v>
      </c>
      <c r="F37" s="11" t="s">
        <v>48</v>
      </c>
      <c r="G37" s="42"/>
      <c r="H37" s="42"/>
      <c r="I37" s="42"/>
      <c r="J37" s="42"/>
    </row>
    <row r="38" spans="1:10" x14ac:dyDescent="0.25">
      <c r="A38" s="12">
        <v>42891</v>
      </c>
      <c r="B38" s="2" t="s">
        <v>2</v>
      </c>
      <c r="C38" s="40" t="s">
        <v>25</v>
      </c>
      <c r="D38" s="24" t="s">
        <v>26</v>
      </c>
      <c r="E38" s="47">
        <f>9285.71*3</f>
        <v>27857.129999999997</v>
      </c>
      <c r="F38" s="11" t="s">
        <v>47</v>
      </c>
      <c r="G38" s="42"/>
      <c r="H38" s="42"/>
      <c r="I38" s="42"/>
      <c r="J38" s="42"/>
    </row>
    <row r="39" spans="1:10" x14ac:dyDescent="0.25">
      <c r="A39" s="12">
        <v>42891</v>
      </c>
      <c r="B39" s="2" t="s">
        <v>12</v>
      </c>
      <c r="C39" s="40" t="s">
        <v>37</v>
      </c>
      <c r="D39" s="3" t="s">
        <v>38</v>
      </c>
      <c r="E39" s="47">
        <v>34257.599999999999</v>
      </c>
      <c r="F39" s="11" t="s">
        <v>47</v>
      </c>
      <c r="G39" s="42"/>
      <c r="H39" s="42"/>
      <c r="I39" s="42"/>
      <c r="J39" s="42"/>
    </row>
    <row r="40" spans="1:10" x14ac:dyDescent="0.25">
      <c r="A40" s="12">
        <v>42899</v>
      </c>
      <c r="B40" s="2" t="s">
        <v>1</v>
      </c>
      <c r="C40" s="1"/>
      <c r="D40" s="2" t="s">
        <v>22</v>
      </c>
      <c r="E40" s="47">
        <f>1456</f>
        <v>1456</v>
      </c>
      <c r="F40" s="11" t="s">
        <v>47</v>
      </c>
      <c r="G40" s="42"/>
      <c r="H40" s="42"/>
      <c r="I40" s="42"/>
      <c r="J40" s="42"/>
    </row>
    <row r="41" spans="1:10" x14ac:dyDescent="0.25">
      <c r="A41" s="12">
        <v>42899</v>
      </c>
      <c r="B41" s="2" t="s">
        <v>13</v>
      </c>
      <c r="C41" s="40" t="s">
        <v>29</v>
      </c>
      <c r="D41" s="24" t="s">
        <v>30</v>
      </c>
      <c r="E41" s="47">
        <f>85.4</f>
        <v>85.4</v>
      </c>
      <c r="F41" s="11" t="s">
        <v>47</v>
      </c>
      <c r="G41" s="42"/>
      <c r="H41" s="42"/>
      <c r="I41" s="42"/>
      <c r="J41" s="42"/>
    </row>
    <row r="42" spans="1:10" x14ac:dyDescent="0.25">
      <c r="A42" s="12">
        <v>42899</v>
      </c>
      <c r="B42" s="2" t="s">
        <v>6</v>
      </c>
      <c r="C42" s="40" t="s">
        <v>33</v>
      </c>
      <c r="D42" s="24" t="s">
        <v>34</v>
      </c>
      <c r="E42" s="47">
        <f>9516</f>
        <v>9516</v>
      </c>
      <c r="F42" s="11" t="s">
        <v>47</v>
      </c>
      <c r="G42" s="42"/>
      <c r="H42" s="42"/>
      <c r="I42" s="42"/>
      <c r="J42" s="42"/>
    </row>
    <row r="43" spans="1:10" x14ac:dyDescent="0.25">
      <c r="A43" s="12">
        <v>42913</v>
      </c>
      <c r="B43" s="2" t="s">
        <v>60</v>
      </c>
      <c r="C43" s="25" t="s">
        <v>64</v>
      </c>
      <c r="D43" s="25" t="s">
        <v>64</v>
      </c>
      <c r="E43" s="47">
        <v>68.06</v>
      </c>
      <c r="F43" s="11" t="s">
        <v>48</v>
      </c>
      <c r="G43" s="42"/>
      <c r="H43" s="42"/>
      <c r="I43" s="42"/>
      <c r="J43" s="42"/>
    </row>
    <row r="44" spans="1:10" x14ac:dyDescent="0.25">
      <c r="A44" s="13">
        <v>42914</v>
      </c>
      <c r="B44" s="2" t="s">
        <v>4</v>
      </c>
      <c r="C44" s="40" t="s">
        <v>23</v>
      </c>
      <c r="D44" s="1" t="s">
        <v>24</v>
      </c>
      <c r="E44" s="47">
        <f>25376</f>
        <v>25376</v>
      </c>
      <c r="F44" s="11" t="s">
        <v>47</v>
      </c>
      <c r="G44" s="42"/>
      <c r="H44" s="42"/>
      <c r="I44" s="42"/>
      <c r="J44" s="42"/>
    </row>
    <row r="45" spans="1:10" x14ac:dyDescent="0.25">
      <c r="A45" s="12">
        <v>42923</v>
      </c>
      <c r="B45" s="2" t="s">
        <v>2</v>
      </c>
      <c r="C45" s="40" t="s">
        <v>25</v>
      </c>
      <c r="D45" s="24" t="s">
        <v>26</v>
      </c>
      <c r="E45" s="47">
        <v>9285.7099999999991</v>
      </c>
      <c r="F45" s="11" t="s">
        <v>47</v>
      </c>
      <c r="G45" s="42"/>
      <c r="H45" s="42"/>
      <c r="I45" s="42"/>
      <c r="J45" s="42"/>
    </row>
    <row r="46" spans="1:10" x14ac:dyDescent="0.25">
      <c r="A46" s="12">
        <v>42923</v>
      </c>
      <c r="B46" s="2" t="s">
        <v>12</v>
      </c>
      <c r="C46" s="40" t="s">
        <v>37</v>
      </c>
      <c r="D46" s="3" t="s">
        <v>38</v>
      </c>
      <c r="E46" s="47">
        <v>14547.74</v>
      </c>
      <c r="F46" s="11" t="s">
        <v>47</v>
      </c>
      <c r="G46" s="42"/>
      <c r="H46" s="42"/>
      <c r="I46" s="42"/>
      <c r="J46" s="42"/>
    </row>
    <row r="47" spans="1:10" x14ac:dyDescent="0.25">
      <c r="A47" s="12">
        <v>42923</v>
      </c>
      <c r="B47" s="2" t="s">
        <v>51</v>
      </c>
      <c r="C47" s="44" t="s">
        <v>56</v>
      </c>
      <c r="D47" s="42" t="s">
        <v>57</v>
      </c>
      <c r="E47" s="47">
        <f>28387.72</f>
        <v>28387.72</v>
      </c>
      <c r="F47" s="11" t="s">
        <v>47</v>
      </c>
      <c r="G47" s="42"/>
      <c r="H47" s="42"/>
      <c r="I47" s="42"/>
      <c r="J47" s="42"/>
    </row>
    <row r="48" spans="1:10" x14ac:dyDescent="0.25">
      <c r="A48" s="12">
        <v>42923</v>
      </c>
      <c r="B48" s="2" t="s">
        <v>1</v>
      </c>
      <c r="C48" s="40"/>
      <c r="D48" s="2" t="s">
        <v>22</v>
      </c>
      <c r="E48" s="47">
        <f>1456</f>
        <v>1456</v>
      </c>
      <c r="F48" s="11" t="s">
        <v>47</v>
      </c>
      <c r="G48" s="42"/>
      <c r="H48" s="42"/>
      <c r="I48" s="42"/>
      <c r="J48" s="42"/>
    </row>
    <row r="49" spans="1:10" x14ac:dyDescent="0.25">
      <c r="A49" s="12">
        <v>42923</v>
      </c>
      <c r="B49" s="2" t="s">
        <v>11</v>
      </c>
      <c r="C49" s="25" t="s">
        <v>36</v>
      </c>
      <c r="D49" s="25" t="s">
        <v>36</v>
      </c>
      <c r="E49" s="47">
        <v>73.2</v>
      </c>
      <c r="F49" s="11" t="s">
        <v>47</v>
      </c>
      <c r="G49" s="42"/>
      <c r="H49" s="42"/>
      <c r="I49" s="42"/>
      <c r="J49" s="42"/>
    </row>
    <row r="50" spans="1:10" x14ac:dyDescent="0.25">
      <c r="A50" s="12">
        <v>42948</v>
      </c>
      <c r="B50" s="2" t="s">
        <v>1</v>
      </c>
      <c r="C50" s="2"/>
      <c r="D50" s="2" t="s">
        <v>22</v>
      </c>
      <c r="E50" s="47">
        <f>1456</f>
        <v>1456</v>
      </c>
      <c r="F50" s="11" t="s">
        <v>47</v>
      </c>
      <c r="G50" s="42"/>
      <c r="H50" s="42"/>
      <c r="I50" s="42"/>
      <c r="J50" s="42"/>
    </row>
    <row r="51" spans="1:10" x14ac:dyDescent="0.25">
      <c r="A51" s="12">
        <v>42948</v>
      </c>
      <c r="B51" s="2" t="s">
        <v>5</v>
      </c>
      <c r="C51" s="40" t="s">
        <v>28</v>
      </c>
      <c r="D51" s="40" t="s">
        <v>28</v>
      </c>
      <c r="E51" s="47">
        <f>2635.65</f>
        <v>2635.65</v>
      </c>
      <c r="F51" s="11" t="s">
        <v>47</v>
      </c>
      <c r="G51" s="42"/>
      <c r="H51" s="42"/>
      <c r="I51" s="42"/>
      <c r="J51" s="42"/>
    </row>
    <row r="52" spans="1:10" x14ac:dyDescent="0.25">
      <c r="A52" s="12">
        <v>42948</v>
      </c>
      <c r="B52" s="2" t="s">
        <v>50</v>
      </c>
      <c r="C52" s="40" t="s">
        <v>40</v>
      </c>
      <c r="D52" s="24" t="s">
        <v>41</v>
      </c>
      <c r="E52" s="47">
        <f>8878.71</f>
        <v>8878.7099999999991</v>
      </c>
      <c r="F52" s="11" t="s">
        <v>47</v>
      </c>
      <c r="G52" s="42"/>
      <c r="H52" s="42"/>
      <c r="I52" s="42"/>
      <c r="J52" s="42"/>
    </row>
    <row r="53" spans="1:10" x14ac:dyDescent="0.25">
      <c r="A53" s="12">
        <v>42949</v>
      </c>
      <c r="B53" s="2" t="s">
        <v>0</v>
      </c>
      <c r="C53" s="24" t="s">
        <v>20</v>
      </c>
      <c r="D53" s="25" t="s">
        <v>21</v>
      </c>
      <c r="E53" s="47">
        <f>+(297.95*3)+244.22</f>
        <v>1138.07</v>
      </c>
      <c r="F53" s="11" t="s">
        <v>47</v>
      </c>
      <c r="G53" s="42"/>
      <c r="H53" s="42"/>
      <c r="I53" s="42"/>
      <c r="J53" s="42"/>
    </row>
    <row r="54" spans="1:10" x14ac:dyDescent="0.25">
      <c r="A54" s="12">
        <v>42979</v>
      </c>
      <c r="B54" s="2" t="s">
        <v>0</v>
      </c>
      <c r="C54" s="24" t="s">
        <v>20</v>
      </c>
      <c r="D54" s="25" t="s">
        <v>21</v>
      </c>
      <c r="E54" s="47">
        <f>244.22</f>
        <v>244.22</v>
      </c>
      <c r="F54" s="11" t="s">
        <v>47</v>
      </c>
      <c r="G54" s="42"/>
      <c r="H54" s="42"/>
      <c r="I54" s="42"/>
      <c r="J54" s="42"/>
    </row>
    <row r="55" spans="1:10" x14ac:dyDescent="0.25">
      <c r="A55" s="12">
        <v>42990</v>
      </c>
      <c r="B55" s="2" t="s">
        <v>4</v>
      </c>
      <c r="C55" s="40" t="s">
        <v>23</v>
      </c>
      <c r="D55" s="1" t="s">
        <v>24</v>
      </c>
      <c r="E55" s="47">
        <v>20800</v>
      </c>
      <c r="F55" s="11" t="s">
        <v>47</v>
      </c>
      <c r="G55" s="42"/>
      <c r="H55" s="42"/>
      <c r="I55" s="42"/>
      <c r="J55" s="42"/>
    </row>
    <row r="56" spans="1:10" x14ac:dyDescent="0.25">
      <c r="A56" s="12">
        <v>42992</v>
      </c>
      <c r="B56" s="2" t="s">
        <v>1</v>
      </c>
      <c r="C56" s="2"/>
      <c r="D56" s="2" t="s">
        <v>22</v>
      </c>
      <c r="E56" s="47">
        <f>1456</f>
        <v>1456</v>
      </c>
      <c r="F56" s="11" t="s">
        <v>47</v>
      </c>
      <c r="G56" s="42"/>
      <c r="H56" s="42"/>
      <c r="I56" s="42"/>
      <c r="J56" s="42"/>
    </row>
    <row r="57" spans="1:10" x14ac:dyDescent="0.25">
      <c r="A57" s="12">
        <v>42992</v>
      </c>
      <c r="B57" s="2" t="s">
        <v>52</v>
      </c>
      <c r="C57" s="25" t="s">
        <v>58</v>
      </c>
      <c r="D57" s="2" t="s">
        <v>59</v>
      </c>
      <c r="E57" s="47">
        <v>2600</v>
      </c>
      <c r="F57" s="11" t="s">
        <v>47</v>
      </c>
      <c r="G57" s="42"/>
      <c r="H57" s="42"/>
      <c r="I57" s="42"/>
      <c r="J57" s="42"/>
    </row>
    <row r="58" spans="1:10" x14ac:dyDescent="0.25">
      <c r="A58" s="12">
        <v>42992</v>
      </c>
      <c r="B58" s="2" t="s">
        <v>2</v>
      </c>
      <c r="C58" s="40" t="s">
        <v>25</v>
      </c>
      <c r="D58" s="24" t="s">
        <v>26</v>
      </c>
      <c r="E58" s="47">
        <f>9285.71+7611.24</f>
        <v>16896.949999999997</v>
      </c>
      <c r="F58" s="11" t="s">
        <v>47</v>
      </c>
      <c r="G58" s="42"/>
      <c r="H58" s="42"/>
      <c r="I58" s="42"/>
      <c r="J58" s="42"/>
    </row>
    <row r="59" spans="1:10" x14ac:dyDescent="0.25">
      <c r="A59" s="12">
        <v>43009</v>
      </c>
      <c r="B59" s="2" t="s">
        <v>0</v>
      </c>
      <c r="C59" s="24" t="s">
        <v>20</v>
      </c>
      <c r="D59" s="25" t="s">
        <v>21</v>
      </c>
      <c r="E59" s="47">
        <f>244.22</f>
        <v>244.22</v>
      </c>
      <c r="F59" s="11" t="s">
        <v>47</v>
      </c>
      <c r="G59" s="42"/>
      <c r="H59" s="42"/>
      <c r="I59" s="42"/>
      <c r="J59" s="42"/>
    </row>
    <row r="60" spans="1:10" x14ac:dyDescent="0.25">
      <c r="A60" s="12">
        <v>43010</v>
      </c>
      <c r="B60" s="2" t="s">
        <v>60</v>
      </c>
      <c r="C60" s="25" t="s">
        <v>64</v>
      </c>
      <c r="D60" s="25" t="s">
        <v>64</v>
      </c>
      <c r="E60" s="47">
        <v>-209.77</v>
      </c>
      <c r="F60" s="11" t="s">
        <v>48</v>
      </c>
      <c r="G60" s="42"/>
      <c r="H60" s="42"/>
      <c r="I60" s="42"/>
      <c r="J60" s="42"/>
    </row>
    <row r="61" spans="1:10" x14ac:dyDescent="0.25">
      <c r="A61" s="12">
        <v>43018</v>
      </c>
      <c r="B61" s="2" t="s">
        <v>1</v>
      </c>
      <c r="C61" s="2"/>
      <c r="D61" s="2" t="s">
        <v>22</v>
      </c>
      <c r="E61" s="47">
        <f>1456</f>
        <v>1456</v>
      </c>
      <c r="F61" s="48" t="s">
        <v>47</v>
      </c>
      <c r="G61" s="42"/>
      <c r="H61" s="42"/>
      <c r="I61" s="42"/>
      <c r="J61" s="42"/>
    </row>
    <row r="62" spans="1:10" x14ac:dyDescent="0.25">
      <c r="A62" s="12">
        <v>43018</v>
      </c>
      <c r="B62" s="2" t="s">
        <v>52</v>
      </c>
      <c r="C62" s="25" t="s">
        <v>58</v>
      </c>
      <c r="D62" s="2" t="s">
        <v>59</v>
      </c>
      <c r="E62" s="47">
        <v>2080</v>
      </c>
      <c r="F62" s="48" t="s">
        <v>47</v>
      </c>
      <c r="G62" s="42"/>
      <c r="H62" s="42"/>
      <c r="I62" s="42"/>
      <c r="J62" s="42"/>
    </row>
    <row r="63" spans="1:10" x14ac:dyDescent="0.25">
      <c r="A63" s="12">
        <v>43041</v>
      </c>
      <c r="B63" s="2" t="s">
        <v>0</v>
      </c>
      <c r="C63" s="24" t="s">
        <v>20</v>
      </c>
      <c r="D63" s="25" t="s">
        <v>21</v>
      </c>
      <c r="E63" s="47">
        <f>244.22</f>
        <v>244.22</v>
      </c>
      <c r="F63" s="48" t="s">
        <v>47</v>
      </c>
      <c r="G63" s="42"/>
      <c r="H63" s="42"/>
      <c r="I63" s="42"/>
      <c r="J63" s="42"/>
    </row>
    <row r="64" spans="1:10" x14ac:dyDescent="0.25">
      <c r="A64" s="12">
        <v>43045</v>
      </c>
      <c r="B64" s="2" t="s">
        <v>53</v>
      </c>
      <c r="C64" s="25" t="s">
        <v>64</v>
      </c>
      <c r="D64" s="25" t="s">
        <v>64</v>
      </c>
      <c r="E64" s="47">
        <f>22.25</f>
        <v>22.25</v>
      </c>
      <c r="F64" s="11" t="s">
        <v>48</v>
      </c>
      <c r="G64" s="42"/>
      <c r="H64" s="42"/>
      <c r="I64" s="42"/>
      <c r="J64" s="42"/>
    </row>
    <row r="65" spans="1:10" x14ac:dyDescent="0.25">
      <c r="A65" s="12">
        <v>43052</v>
      </c>
      <c r="B65" s="2" t="s">
        <v>1</v>
      </c>
      <c r="C65" s="2"/>
      <c r="D65" s="2" t="s">
        <v>22</v>
      </c>
      <c r="E65" s="47">
        <f>1456</f>
        <v>1456</v>
      </c>
      <c r="F65" s="48" t="s">
        <v>47</v>
      </c>
      <c r="G65" s="42"/>
      <c r="H65" s="42"/>
      <c r="I65" s="42"/>
      <c r="J65" s="42"/>
    </row>
    <row r="66" spans="1:10" x14ac:dyDescent="0.25">
      <c r="A66" s="12">
        <v>43061</v>
      </c>
      <c r="B66" s="2" t="s">
        <v>4</v>
      </c>
      <c r="C66" s="40" t="s">
        <v>23</v>
      </c>
      <c r="D66" s="1" t="s">
        <v>24</v>
      </c>
      <c r="E66" s="47">
        <v>20800</v>
      </c>
      <c r="F66" s="11" t="s">
        <v>47</v>
      </c>
      <c r="G66" s="42"/>
      <c r="H66" s="42"/>
      <c r="I66" s="42"/>
      <c r="J66" s="42"/>
    </row>
    <row r="67" spans="1:10" x14ac:dyDescent="0.25">
      <c r="A67" s="12">
        <v>43066</v>
      </c>
      <c r="B67" s="2" t="s">
        <v>61</v>
      </c>
      <c r="C67" s="25" t="s">
        <v>62</v>
      </c>
      <c r="D67" s="25" t="s">
        <v>62</v>
      </c>
      <c r="E67" s="47">
        <v>5526.02</v>
      </c>
      <c r="F67" s="11" t="s">
        <v>47</v>
      </c>
      <c r="G67" s="42"/>
      <c r="H67" s="42"/>
      <c r="I67" s="42"/>
      <c r="J67" s="42"/>
    </row>
    <row r="68" spans="1:10" x14ac:dyDescent="0.25">
      <c r="A68" s="12">
        <v>43066</v>
      </c>
      <c r="B68" s="2" t="s">
        <v>9</v>
      </c>
      <c r="C68" s="45" t="s">
        <v>43</v>
      </c>
      <c r="D68" s="5" t="s">
        <v>44</v>
      </c>
      <c r="E68" s="47">
        <f>11960+10967.8</f>
        <v>22927.8</v>
      </c>
      <c r="F68" s="11" t="s">
        <v>47</v>
      </c>
      <c r="G68" s="42"/>
      <c r="H68" s="42"/>
      <c r="I68" s="42"/>
      <c r="J68" s="42"/>
    </row>
    <row r="69" spans="1:10" x14ac:dyDescent="0.25">
      <c r="A69" s="12">
        <v>43066</v>
      </c>
      <c r="B69" s="2" t="s">
        <v>5</v>
      </c>
      <c r="C69" s="40" t="s">
        <v>28</v>
      </c>
      <c r="D69" s="40" t="s">
        <v>28</v>
      </c>
      <c r="E69" s="47">
        <f>2160.37</f>
        <v>2160.37</v>
      </c>
      <c r="F69" s="11" t="s">
        <v>47</v>
      </c>
      <c r="G69" s="42"/>
      <c r="H69" s="42"/>
      <c r="I69" s="42"/>
      <c r="J69" s="42"/>
    </row>
    <row r="70" spans="1:10" x14ac:dyDescent="0.25">
      <c r="A70" s="12">
        <v>43070</v>
      </c>
      <c r="B70" s="2" t="s">
        <v>0</v>
      </c>
      <c r="C70" s="24" t="s">
        <v>20</v>
      </c>
      <c r="D70" s="25" t="s">
        <v>21</v>
      </c>
      <c r="E70" s="47">
        <f>244.22</f>
        <v>244.22</v>
      </c>
      <c r="F70" s="11" t="s">
        <v>47</v>
      </c>
      <c r="G70" s="42"/>
      <c r="H70" s="42"/>
      <c r="I70" s="42"/>
      <c r="J70" s="42"/>
    </row>
    <row r="71" spans="1:10" x14ac:dyDescent="0.25">
      <c r="A71" s="12">
        <v>43073</v>
      </c>
      <c r="B71" s="2" t="s">
        <v>53</v>
      </c>
      <c r="C71" s="25" t="s">
        <v>64</v>
      </c>
      <c r="D71" s="25" t="s">
        <v>64</v>
      </c>
      <c r="E71" s="47">
        <f>21.92</f>
        <v>21.92</v>
      </c>
      <c r="F71" s="11" t="s">
        <v>48</v>
      </c>
      <c r="G71" s="42"/>
      <c r="H71" s="42"/>
      <c r="I71" s="42"/>
      <c r="J71" s="42"/>
    </row>
    <row r="72" spans="1:10" x14ac:dyDescent="0.25">
      <c r="A72" s="12">
        <v>43082</v>
      </c>
      <c r="B72" s="2" t="s">
        <v>4</v>
      </c>
      <c r="C72" s="40" t="s">
        <v>23</v>
      </c>
      <c r="D72" s="1" t="s">
        <v>24</v>
      </c>
      <c r="E72" s="47">
        <v>20800</v>
      </c>
      <c r="F72" s="11" t="s">
        <v>47</v>
      </c>
      <c r="G72" s="42"/>
      <c r="H72" s="42"/>
      <c r="I72" s="42"/>
      <c r="J72" s="42"/>
    </row>
    <row r="73" spans="1:10" x14ac:dyDescent="0.25">
      <c r="A73" s="12">
        <v>43082</v>
      </c>
      <c r="B73" s="2" t="s">
        <v>54</v>
      </c>
      <c r="C73" s="40" t="s">
        <v>25</v>
      </c>
      <c r="D73" s="24" t="s">
        <v>26</v>
      </c>
      <c r="E73" s="47">
        <f>7611.24+7611.24+7611.24+7611.24</f>
        <v>30444.959999999999</v>
      </c>
      <c r="F73" s="11" t="s">
        <v>47</v>
      </c>
      <c r="G73" s="42"/>
      <c r="H73" s="42"/>
      <c r="I73" s="42"/>
      <c r="J73" s="42"/>
    </row>
    <row r="74" spans="1:10" x14ac:dyDescent="0.25">
      <c r="A74" s="12">
        <v>43082</v>
      </c>
      <c r="B74" s="2" t="s">
        <v>1</v>
      </c>
      <c r="C74" s="2"/>
      <c r="D74" s="2" t="s">
        <v>22</v>
      </c>
      <c r="E74" s="47">
        <f>1456</f>
        <v>1456</v>
      </c>
      <c r="F74" s="48" t="s">
        <v>47</v>
      </c>
      <c r="G74" s="42"/>
      <c r="H74" s="42"/>
      <c r="I74" s="42"/>
      <c r="J74" s="42"/>
    </row>
    <row r="75" spans="1:10" x14ac:dyDescent="0.25">
      <c r="A75" s="12">
        <v>43082</v>
      </c>
      <c r="B75" s="2" t="s">
        <v>55</v>
      </c>
      <c r="C75" s="25" t="s">
        <v>63</v>
      </c>
      <c r="D75" s="25" t="s">
        <v>63</v>
      </c>
      <c r="E75" s="47">
        <f>590</f>
        <v>590</v>
      </c>
      <c r="F75" s="11" t="s">
        <v>47</v>
      </c>
      <c r="G75" s="42"/>
      <c r="H75" s="42"/>
      <c r="I75" s="42"/>
      <c r="J75" s="42"/>
    </row>
    <row r="76" spans="1:10" x14ac:dyDescent="0.25">
      <c r="A76" s="12"/>
      <c r="B76" s="2"/>
      <c r="C76" s="2"/>
      <c r="D76" s="2"/>
      <c r="E76" s="28"/>
      <c r="F76" s="42"/>
      <c r="G76" s="42"/>
      <c r="H76" s="42"/>
      <c r="I76" s="42"/>
      <c r="J76" s="42"/>
    </row>
    <row r="77" spans="1:10" ht="15.75" x14ac:dyDescent="0.25">
      <c r="A77" s="49" t="s">
        <v>66</v>
      </c>
      <c r="B77" s="2" t="s">
        <v>67</v>
      </c>
      <c r="C77" s="2"/>
      <c r="D77" s="2"/>
      <c r="E77" s="28"/>
      <c r="F77" s="42"/>
      <c r="G77" s="42"/>
      <c r="H77" s="42"/>
      <c r="I77" s="42"/>
      <c r="J77" s="42"/>
    </row>
    <row r="78" spans="1:10" ht="27.75" customHeight="1" x14ac:dyDescent="0.25">
      <c r="A78" s="12"/>
      <c r="B78" s="50" t="s">
        <v>68</v>
      </c>
      <c r="C78" s="50"/>
      <c r="D78" s="50"/>
      <c r="E78" s="50"/>
      <c r="F78" s="50"/>
      <c r="G78" s="50"/>
      <c r="H78" s="42"/>
      <c r="I78" s="42"/>
      <c r="J78" s="42"/>
    </row>
    <row r="79" spans="1:10" x14ac:dyDescent="0.25">
      <c r="A79" s="12"/>
      <c r="B79" s="2"/>
      <c r="C79" s="2"/>
      <c r="D79" s="2"/>
      <c r="E79" s="28"/>
      <c r="F79" s="42"/>
      <c r="G79" s="42"/>
      <c r="H79" s="42"/>
      <c r="I79" s="42"/>
      <c r="J79" s="42"/>
    </row>
    <row r="80" spans="1:10" x14ac:dyDescent="0.25">
      <c r="A80" s="12"/>
      <c r="B80" s="2"/>
      <c r="C80" s="2"/>
      <c r="D80" s="2"/>
      <c r="E80" s="28"/>
      <c r="F80" s="42"/>
      <c r="G80" s="42"/>
      <c r="H80" s="42"/>
      <c r="I80" s="42"/>
      <c r="J80" s="42"/>
    </row>
    <row r="81" spans="1:10" x14ac:dyDescent="0.25">
      <c r="A81" s="12"/>
      <c r="B81" s="2"/>
      <c r="C81" s="2"/>
      <c r="D81" s="2"/>
      <c r="E81" s="28"/>
      <c r="F81" s="42"/>
      <c r="G81" s="42"/>
      <c r="H81" s="42"/>
      <c r="I81" s="42"/>
      <c r="J81" s="42"/>
    </row>
    <row r="82" spans="1:10" x14ac:dyDescent="0.25">
      <c r="A82" s="12"/>
      <c r="B82" s="2"/>
      <c r="C82" s="2"/>
      <c r="D82" s="2"/>
      <c r="E82" s="28"/>
      <c r="F82" s="42"/>
      <c r="G82" s="42"/>
      <c r="H82" s="42"/>
      <c r="I82" s="42"/>
      <c r="J82" s="42"/>
    </row>
    <row r="83" spans="1:10" x14ac:dyDescent="0.25">
      <c r="A83" s="12"/>
      <c r="B83" s="2"/>
      <c r="C83" s="2"/>
      <c r="D83" s="2"/>
      <c r="E83" s="28"/>
      <c r="F83" s="42"/>
      <c r="G83" s="42"/>
      <c r="H83" s="42"/>
      <c r="I83" s="42"/>
      <c r="J83" s="42"/>
    </row>
    <row r="84" spans="1:10" x14ac:dyDescent="0.25">
      <c r="A84" s="12"/>
      <c r="B84" s="2"/>
      <c r="C84" s="2"/>
      <c r="D84" s="2"/>
      <c r="E84" s="28"/>
      <c r="F84" s="42"/>
      <c r="G84" s="42"/>
      <c r="H84" s="42"/>
      <c r="I84" s="42"/>
      <c r="J84" s="42"/>
    </row>
    <row r="85" spans="1:10" x14ac:dyDescent="0.25">
      <c r="A85" s="12"/>
      <c r="B85" s="2"/>
      <c r="C85" s="2"/>
      <c r="D85" s="2"/>
      <c r="E85" s="28"/>
      <c r="F85" s="42"/>
      <c r="G85" s="42"/>
      <c r="H85" s="42"/>
      <c r="I85" s="42"/>
      <c r="J85" s="42"/>
    </row>
    <row r="86" spans="1:10" x14ac:dyDescent="0.25">
      <c r="A86" s="12"/>
      <c r="B86" s="2"/>
      <c r="C86" s="2"/>
      <c r="D86" s="2"/>
      <c r="E86" s="28"/>
      <c r="F86" s="42"/>
      <c r="G86" s="42"/>
      <c r="H86" s="42"/>
      <c r="I86" s="42"/>
      <c r="J86" s="42"/>
    </row>
    <row r="87" spans="1:10" x14ac:dyDescent="0.25">
      <c r="A87" s="12"/>
      <c r="B87" s="2"/>
      <c r="C87" s="2"/>
      <c r="D87" s="2"/>
      <c r="E87" s="28"/>
      <c r="F87" s="42"/>
      <c r="G87" s="42"/>
      <c r="H87" s="42"/>
      <c r="I87" s="42"/>
      <c r="J87" s="42"/>
    </row>
    <row r="88" spans="1:10" x14ac:dyDescent="0.25">
      <c r="A88" s="12"/>
      <c r="B88" s="2"/>
      <c r="C88" s="2"/>
      <c r="D88" s="2"/>
      <c r="E88" s="28"/>
      <c r="F88" s="42"/>
      <c r="G88" s="42"/>
      <c r="H88" s="42"/>
      <c r="I88" s="42"/>
      <c r="J88" s="42"/>
    </row>
    <row r="89" spans="1:10" x14ac:dyDescent="0.25">
      <c r="A89" s="12"/>
      <c r="B89" s="2"/>
      <c r="C89" s="2"/>
      <c r="D89" s="2"/>
      <c r="E89" s="28"/>
      <c r="F89" s="42"/>
      <c r="G89" s="42"/>
      <c r="H89" s="42"/>
      <c r="I89" s="42"/>
      <c r="J89" s="42"/>
    </row>
    <row r="90" spans="1:10" x14ac:dyDescent="0.25">
      <c r="A90" s="12"/>
      <c r="B90" s="2"/>
      <c r="C90" s="2"/>
      <c r="D90" s="2"/>
      <c r="E90" s="28"/>
      <c r="F90" s="42"/>
      <c r="G90" s="42"/>
      <c r="H90" s="42"/>
      <c r="I90" s="42"/>
      <c r="J90" s="42"/>
    </row>
    <row r="91" spans="1:10" x14ac:dyDescent="0.25">
      <c r="A91" s="12"/>
      <c r="B91" s="2"/>
      <c r="C91" s="2"/>
      <c r="D91" s="2"/>
      <c r="E91" s="28"/>
      <c r="F91" s="42"/>
      <c r="G91" s="42"/>
      <c r="H91" s="42"/>
      <c r="I91" s="42"/>
      <c r="J91" s="42"/>
    </row>
    <row r="92" spans="1:10" x14ac:dyDescent="0.25">
      <c r="A92" s="12"/>
      <c r="B92" s="5"/>
      <c r="C92" s="5"/>
      <c r="D92" s="5"/>
      <c r="E92" s="28"/>
      <c r="F92" s="42"/>
      <c r="G92" s="42"/>
      <c r="H92" s="42"/>
      <c r="I92" s="42"/>
      <c r="J92" s="42"/>
    </row>
    <row r="93" spans="1:10" x14ac:dyDescent="0.25">
      <c r="A93" s="12"/>
      <c r="B93" s="2"/>
      <c r="C93" s="2"/>
      <c r="D93" s="2"/>
      <c r="E93" s="30"/>
      <c r="F93" s="42"/>
      <c r="G93" s="42"/>
      <c r="H93" s="42"/>
      <c r="I93" s="42"/>
      <c r="J93" s="42"/>
    </row>
    <row r="94" spans="1:10" x14ac:dyDescent="0.25">
      <c r="A94" s="12"/>
      <c r="B94" s="2"/>
      <c r="C94" s="2"/>
      <c r="D94" s="2"/>
      <c r="E94" s="28"/>
      <c r="F94" s="42"/>
      <c r="G94" s="42"/>
      <c r="H94" s="42"/>
      <c r="I94" s="42"/>
      <c r="J94" s="42"/>
    </row>
    <row r="95" spans="1:10" x14ac:dyDescent="0.25">
      <c r="A95" s="12"/>
      <c r="B95" s="2"/>
      <c r="C95" s="2"/>
      <c r="D95" s="2"/>
      <c r="E95" s="29"/>
      <c r="F95" s="42"/>
      <c r="G95" s="42"/>
      <c r="H95" s="42"/>
      <c r="I95" s="42"/>
      <c r="J95" s="42"/>
    </row>
    <row r="96" spans="1:10" x14ac:dyDescent="0.25">
      <c r="A96" s="12"/>
      <c r="B96" s="5"/>
      <c r="C96" s="5"/>
      <c r="D96" s="5"/>
      <c r="E96" s="28"/>
      <c r="F96" s="42"/>
      <c r="G96" s="42"/>
      <c r="H96" s="42"/>
      <c r="I96" s="42"/>
      <c r="J96" s="42"/>
    </row>
    <row r="97" spans="1:10" x14ac:dyDescent="0.25">
      <c r="A97" s="12"/>
      <c r="B97" s="2"/>
      <c r="C97" s="2"/>
      <c r="D97" s="2"/>
      <c r="E97" s="28"/>
      <c r="F97" s="42"/>
      <c r="G97" s="42"/>
      <c r="H97" s="42"/>
      <c r="I97" s="42"/>
      <c r="J97" s="42"/>
    </row>
    <row r="98" spans="1:10" x14ac:dyDescent="0.25">
      <c r="A98" s="12"/>
      <c r="B98" s="2"/>
      <c r="C98" s="2"/>
      <c r="D98" s="2"/>
      <c r="E98" s="28"/>
      <c r="F98" s="42"/>
      <c r="G98" s="42"/>
      <c r="H98" s="42"/>
      <c r="I98" s="42"/>
      <c r="J98" s="42"/>
    </row>
    <row r="99" spans="1:10" x14ac:dyDescent="0.25">
      <c r="A99" s="12"/>
      <c r="B99" s="2"/>
      <c r="C99" s="2"/>
      <c r="D99" s="2"/>
      <c r="E99" s="28"/>
      <c r="F99" s="42"/>
      <c r="G99" s="42"/>
      <c r="H99" s="42"/>
      <c r="I99" s="42"/>
      <c r="J99" s="42"/>
    </row>
    <row r="100" spans="1:10" x14ac:dyDescent="0.25">
      <c r="A100" s="12"/>
      <c r="B100" s="2"/>
      <c r="C100" s="2"/>
      <c r="D100" s="2"/>
      <c r="E100" s="28"/>
      <c r="F100" s="42"/>
      <c r="G100" s="42"/>
      <c r="H100" s="42"/>
      <c r="I100" s="42"/>
      <c r="J100" s="42"/>
    </row>
    <row r="101" spans="1:10" x14ac:dyDescent="0.25">
      <c r="A101" s="12"/>
      <c r="B101" s="2"/>
      <c r="C101" s="2"/>
      <c r="D101" s="2"/>
      <c r="E101" s="28"/>
      <c r="F101" s="42"/>
      <c r="G101" s="42"/>
      <c r="H101" s="42"/>
      <c r="I101" s="42"/>
      <c r="J101" s="42"/>
    </row>
    <row r="102" spans="1:10" x14ac:dyDescent="0.25">
      <c r="A102" s="12"/>
      <c r="B102" s="2"/>
      <c r="C102" s="2"/>
      <c r="D102" s="2"/>
      <c r="E102" s="28"/>
      <c r="F102" s="42"/>
      <c r="G102" s="42"/>
      <c r="H102" s="42"/>
      <c r="I102" s="42"/>
      <c r="J102" s="42"/>
    </row>
    <row r="103" spans="1:10" x14ac:dyDescent="0.25">
      <c r="A103" s="12"/>
      <c r="B103" s="2"/>
      <c r="C103" s="2"/>
      <c r="D103" s="2"/>
      <c r="E103" s="28"/>
      <c r="F103" s="42"/>
      <c r="G103" s="42"/>
      <c r="H103" s="42"/>
      <c r="I103" s="42"/>
      <c r="J103" s="42"/>
    </row>
    <row r="104" spans="1:10" x14ac:dyDescent="0.25">
      <c r="A104" s="12"/>
      <c r="B104" s="2"/>
      <c r="C104" s="2"/>
      <c r="D104" s="2"/>
      <c r="E104" s="28"/>
      <c r="F104" s="42"/>
      <c r="G104" s="42"/>
      <c r="H104" s="42"/>
      <c r="I104" s="42"/>
      <c r="J104" s="42"/>
    </row>
    <row r="105" spans="1:10" x14ac:dyDescent="0.25">
      <c r="A105" s="12"/>
      <c r="B105" s="2"/>
      <c r="C105" s="2"/>
      <c r="D105" s="2"/>
      <c r="E105" s="28"/>
      <c r="F105" s="42"/>
      <c r="G105" s="42"/>
      <c r="H105" s="42"/>
      <c r="I105" s="42"/>
      <c r="J105" s="42"/>
    </row>
    <row r="106" spans="1:10" x14ac:dyDescent="0.25">
      <c r="A106" s="12"/>
      <c r="B106" s="2"/>
      <c r="C106" s="2"/>
      <c r="D106" s="2"/>
      <c r="E106" s="28"/>
      <c r="F106" s="42"/>
      <c r="G106" s="42"/>
      <c r="H106" s="42"/>
      <c r="I106" s="42"/>
      <c r="J106" s="42"/>
    </row>
    <row r="107" spans="1:10" x14ac:dyDescent="0.25">
      <c r="A107" s="12"/>
      <c r="B107" s="5"/>
      <c r="C107" s="5"/>
      <c r="D107" s="5"/>
      <c r="E107" s="28"/>
      <c r="F107" s="42"/>
      <c r="G107" s="42"/>
      <c r="H107" s="42"/>
      <c r="I107" s="42"/>
      <c r="J107" s="42"/>
    </row>
    <row r="108" spans="1:10" x14ac:dyDescent="0.25">
      <c r="A108" s="12"/>
      <c r="B108" s="2"/>
      <c r="C108" s="2"/>
      <c r="D108" s="2"/>
      <c r="E108" s="28"/>
      <c r="F108" s="42"/>
      <c r="G108" s="42"/>
      <c r="H108" s="42"/>
      <c r="I108" s="42"/>
      <c r="J108" s="42"/>
    </row>
    <row r="109" spans="1:10" x14ac:dyDescent="0.25">
      <c r="A109" s="12"/>
      <c r="B109" s="2"/>
      <c r="C109" s="2"/>
      <c r="D109" s="2"/>
      <c r="E109" s="28"/>
      <c r="F109" s="42"/>
      <c r="G109" s="42"/>
      <c r="H109" s="42"/>
      <c r="I109" s="42"/>
      <c r="J109" s="42"/>
    </row>
    <row r="110" spans="1:10" x14ac:dyDescent="0.25">
      <c r="A110" s="12"/>
      <c r="B110" s="2"/>
      <c r="C110" s="2"/>
      <c r="D110" s="2"/>
      <c r="E110" s="28"/>
      <c r="F110" s="42"/>
      <c r="G110" s="42"/>
      <c r="H110" s="42"/>
      <c r="I110" s="42"/>
      <c r="J110" s="42"/>
    </row>
    <row r="111" spans="1:10" x14ac:dyDescent="0.25">
      <c r="A111" s="12"/>
      <c r="B111" s="2"/>
      <c r="C111" s="2"/>
      <c r="D111" s="2"/>
      <c r="E111" s="28"/>
      <c r="F111" s="42"/>
      <c r="G111" s="42"/>
      <c r="H111" s="42"/>
      <c r="I111" s="42"/>
      <c r="J111" s="42"/>
    </row>
    <row r="112" spans="1:10" x14ac:dyDescent="0.25">
      <c r="A112" s="12"/>
      <c r="B112" s="2"/>
      <c r="C112" s="2"/>
      <c r="D112" s="2"/>
      <c r="E112" s="28"/>
      <c r="F112" s="42"/>
      <c r="G112" s="42"/>
      <c r="H112" s="42"/>
      <c r="I112" s="42"/>
      <c r="J112" s="42"/>
    </row>
    <row r="113" spans="1:10" x14ac:dyDescent="0.25">
      <c r="A113" s="12"/>
      <c r="B113" s="2"/>
      <c r="C113" s="2"/>
      <c r="D113" s="2"/>
      <c r="E113" s="28"/>
      <c r="F113" s="42"/>
      <c r="G113" s="42"/>
      <c r="H113" s="42"/>
      <c r="I113" s="42"/>
      <c r="J113" s="42"/>
    </row>
    <row r="114" spans="1:10" x14ac:dyDescent="0.25">
      <c r="A114" s="12"/>
      <c r="B114" s="2"/>
      <c r="C114" s="2"/>
      <c r="D114" s="2"/>
      <c r="E114" s="28"/>
      <c r="F114" s="42"/>
      <c r="G114" s="42"/>
      <c r="H114" s="42"/>
      <c r="I114" s="42"/>
      <c r="J114" s="42"/>
    </row>
    <row r="115" spans="1:10" x14ac:dyDescent="0.25">
      <c r="A115" s="12"/>
      <c r="B115" s="2"/>
      <c r="C115" s="2"/>
      <c r="D115" s="2"/>
      <c r="E115" s="29"/>
      <c r="F115" s="42"/>
      <c r="G115" s="42"/>
      <c r="H115" s="42"/>
      <c r="I115" s="42"/>
      <c r="J115" s="42"/>
    </row>
    <row r="116" spans="1:10" x14ac:dyDescent="0.25">
      <c r="A116" s="12"/>
      <c r="B116" s="2"/>
      <c r="C116" s="2"/>
      <c r="D116" s="2"/>
      <c r="E116" s="29"/>
      <c r="F116" s="42"/>
      <c r="G116" s="42"/>
      <c r="H116" s="42"/>
      <c r="I116" s="42"/>
      <c r="J116" s="42"/>
    </row>
    <row r="117" spans="1:10" x14ac:dyDescent="0.25">
      <c r="A117" s="12"/>
      <c r="B117" s="2"/>
      <c r="C117" s="2"/>
      <c r="D117" s="2"/>
      <c r="E117" s="28"/>
      <c r="F117" s="42"/>
      <c r="G117" s="42"/>
      <c r="H117" s="42"/>
      <c r="I117" s="42"/>
      <c r="J117" s="42"/>
    </row>
    <row r="118" spans="1:10" x14ac:dyDescent="0.25">
      <c r="A118" s="12"/>
      <c r="B118" s="2"/>
      <c r="C118" s="2"/>
      <c r="D118" s="2"/>
      <c r="E118" s="28"/>
      <c r="F118" s="42"/>
      <c r="G118" s="42"/>
      <c r="H118" s="42"/>
      <c r="I118" s="42"/>
      <c r="J118" s="42"/>
    </row>
    <row r="119" spans="1:10" x14ac:dyDescent="0.25">
      <c r="A119" s="12"/>
      <c r="B119" s="2"/>
      <c r="C119" s="2"/>
      <c r="D119" s="2"/>
      <c r="E119" s="30"/>
      <c r="F119" s="42"/>
      <c r="G119" s="42"/>
      <c r="H119" s="42"/>
      <c r="I119" s="42"/>
      <c r="J119" s="42"/>
    </row>
    <row r="120" spans="1:10" x14ac:dyDescent="0.25">
      <c r="A120" s="12"/>
      <c r="B120" s="2"/>
      <c r="C120" s="2"/>
      <c r="D120" s="2"/>
      <c r="E120" s="28"/>
      <c r="F120" s="42"/>
      <c r="G120" s="42"/>
      <c r="H120" s="42"/>
      <c r="I120" s="42"/>
      <c r="J120" s="42"/>
    </row>
    <row r="121" spans="1:10" x14ac:dyDescent="0.25">
      <c r="A121" s="14"/>
      <c r="B121" s="9"/>
      <c r="C121" s="9"/>
      <c r="D121" s="9"/>
      <c r="E121" s="31"/>
      <c r="F121" s="42"/>
      <c r="G121" s="42"/>
      <c r="H121" s="42"/>
      <c r="I121" s="42"/>
      <c r="J121" s="42"/>
    </row>
    <row r="122" spans="1:10" x14ac:dyDescent="0.25">
      <c r="A122" s="12"/>
      <c r="B122" s="2"/>
      <c r="C122" s="2"/>
      <c r="D122" s="2"/>
      <c r="E122" s="28"/>
      <c r="F122" s="42"/>
      <c r="G122" s="42"/>
      <c r="H122" s="42"/>
      <c r="I122" s="42"/>
      <c r="J122" s="42"/>
    </row>
    <row r="123" spans="1:10" x14ac:dyDescent="0.25">
      <c r="A123" s="12"/>
      <c r="B123" s="2"/>
      <c r="C123" s="2"/>
      <c r="D123" s="2"/>
      <c r="E123" s="28"/>
      <c r="F123" s="42"/>
      <c r="G123" s="42"/>
      <c r="H123" s="42"/>
      <c r="I123" s="42"/>
      <c r="J123" s="42"/>
    </row>
    <row r="124" spans="1:10" x14ac:dyDescent="0.25">
      <c r="A124" s="12"/>
      <c r="B124" s="5"/>
      <c r="C124" s="5"/>
      <c r="D124" s="5"/>
      <c r="E124" s="28"/>
      <c r="F124" s="42"/>
      <c r="G124" s="42"/>
      <c r="H124" s="42"/>
      <c r="I124" s="42"/>
      <c r="J124" s="42"/>
    </row>
    <row r="125" spans="1:10" x14ac:dyDescent="0.25">
      <c r="A125" s="12"/>
      <c r="B125" s="2"/>
      <c r="C125" s="2"/>
      <c r="D125" s="2"/>
      <c r="E125" s="28"/>
      <c r="F125" s="42"/>
      <c r="G125" s="42"/>
      <c r="H125" s="42"/>
      <c r="I125" s="42"/>
      <c r="J125" s="42"/>
    </row>
    <row r="126" spans="1:10" x14ac:dyDescent="0.25">
      <c r="A126" s="12"/>
      <c r="B126" s="2"/>
      <c r="C126" s="2"/>
      <c r="D126" s="2"/>
      <c r="E126" s="28"/>
      <c r="F126" s="42"/>
      <c r="G126" s="42"/>
      <c r="H126" s="42"/>
      <c r="I126" s="42"/>
      <c r="J126" s="42"/>
    </row>
    <row r="127" spans="1:10" x14ac:dyDescent="0.25">
      <c r="A127" s="12"/>
      <c r="B127" s="2"/>
      <c r="C127" s="2"/>
      <c r="D127" s="2"/>
      <c r="E127" s="28"/>
      <c r="F127" s="42"/>
      <c r="G127" s="42"/>
      <c r="H127" s="42"/>
      <c r="I127" s="42"/>
      <c r="J127" s="42"/>
    </row>
    <row r="128" spans="1:10" x14ac:dyDescent="0.25">
      <c r="A128" s="12"/>
      <c r="B128" s="2"/>
      <c r="C128" s="2"/>
      <c r="D128" s="2"/>
      <c r="E128" s="28"/>
      <c r="F128" s="42"/>
      <c r="G128" s="42"/>
      <c r="H128" s="42"/>
      <c r="I128" s="42"/>
      <c r="J128" s="42"/>
    </row>
    <row r="129" spans="1:10" x14ac:dyDescent="0.25">
      <c r="A129" s="12"/>
      <c r="B129" s="2"/>
      <c r="C129" s="2"/>
      <c r="D129" s="2"/>
      <c r="E129" s="28"/>
      <c r="F129" s="42"/>
      <c r="G129" s="42"/>
      <c r="H129" s="42"/>
      <c r="I129" s="42"/>
      <c r="J129" s="42"/>
    </row>
    <row r="130" spans="1:10" x14ac:dyDescent="0.25">
      <c r="A130" s="12"/>
      <c r="B130" s="2"/>
      <c r="C130" s="2"/>
      <c r="D130" s="2"/>
      <c r="E130" s="29"/>
      <c r="F130" s="42"/>
      <c r="G130" s="42"/>
      <c r="H130" s="42"/>
      <c r="I130" s="42"/>
      <c r="J130" s="42"/>
    </row>
    <row r="131" spans="1:10" x14ac:dyDescent="0.25">
      <c r="A131" s="12"/>
      <c r="B131" s="2"/>
      <c r="C131" s="2"/>
      <c r="D131" s="2"/>
      <c r="E131" s="28"/>
    </row>
    <row r="132" spans="1:10" x14ac:dyDescent="0.25">
      <c r="A132" s="12"/>
      <c r="B132" s="2"/>
      <c r="C132" s="2"/>
      <c r="D132" s="2"/>
      <c r="E132" s="28"/>
    </row>
    <row r="133" spans="1:10" x14ac:dyDescent="0.25">
      <c r="A133" s="12"/>
      <c r="B133" s="2"/>
      <c r="C133" s="2"/>
      <c r="D133" s="2"/>
      <c r="E133" s="28"/>
    </row>
    <row r="134" spans="1:10" x14ac:dyDescent="0.25">
      <c r="A134" s="12"/>
      <c r="B134" s="2"/>
      <c r="C134" s="2"/>
      <c r="D134" s="2"/>
      <c r="E134" s="28"/>
    </row>
    <row r="135" spans="1:10" x14ac:dyDescent="0.25">
      <c r="A135" s="12"/>
      <c r="B135" s="2"/>
      <c r="C135" s="2"/>
      <c r="D135" s="2"/>
      <c r="E135" s="28"/>
    </row>
    <row r="136" spans="1:10" x14ac:dyDescent="0.25">
      <c r="A136" s="12"/>
      <c r="B136" s="2"/>
      <c r="C136" s="2"/>
      <c r="D136" s="2"/>
      <c r="E136" s="28"/>
    </row>
    <row r="137" spans="1:10" x14ac:dyDescent="0.25">
      <c r="A137" s="12"/>
      <c r="B137" s="2"/>
      <c r="C137" s="2"/>
      <c r="D137" s="2"/>
      <c r="E137" s="28"/>
    </row>
    <row r="138" spans="1:10" x14ac:dyDescent="0.25">
      <c r="A138" s="12"/>
      <c r="B138" s="2"/>
      <c r="C138" s="2"/>
      <c r="D138" s="2"/>
      <c r="E138" s="28"/>
    </row>
    <row r="139" spans="1:10" x14ac:dyDescent="0.25">
      <c r="A139" s="12"/>
      <c r="B139" s="2"/>
      <c r="C139" s="2"/>
      <c r="D139" s="2"/>
      <c r="E139" s="28"/>
    </row>
    <row r="140" spans="1:10" x14ac:dyDescent="0.25">
      <c r="A140" s="12"/>
      <c r="B140" s="2"/>
      <c r="C140" s="2"/>
      <c r="D140" s="2"/>
      <c r="E140" s="28"/>
    </row>
    <row r="141" spans="1:10" x14ac:dyDescent="0.25">
      <c r="A141" s="12"/>
      <c r="B141" s="2"/>
      <c r="C141" s="2"/>
      <c r="D141" s="2"/>
      <c r="E141" s="28"/>
    </row>
    <row r="142" spans="1:10" x14ac:dyDescent="0.25">
      <c r="A142" s="12"/>
      <c r="B142" s="2"/>
      <c r="C142" s="2"/>
      <c r="D142" s="2"/>
      <c r="E142" s="28"/>
    </row>
    <row r="143" spans="1:10" x14ac:dyDescent="0.25">
      <c r="A143" s="12"/>
      <c r="B143" s="2"/>
      <c r="C143" s="2"/>
      <c r="D143" s="2"/>
      <c r="E143" s="28"/>
    </row>
    <row r="144" spans="1:10" x14ac:dyDescent="0.25">
      <c r="A144" s="12"/>
      <c r="B144" s="2"/>
      <c r="C144" s="2"/>
      <c r="D144" s="2"/>
      <c r="E144" s="28"/>
    </row>
    <row r="145" spans="1:5" x14ac:dyDescent="0.25">
      <c r="A145" s="12"/>
      <c r="B145" s="2"/>
      <c r="C145" s="2"/>
      <c r="D145" s="2"/>
      <c r="E145" s="28"/>
    </row>
    <row r="146" spans="1:5" x14ac:dyDescent="0.25">
      <c r="A146" s="12"/>
      <c r="B146" s="2"/>
      <c r="C146" s="2"/>
      <c r="D146" s="2"/>
      <c r="E146" s="28"/>
    </row>
    <row r="147" spans="1:5" x14ac:dyDescent="0.25">
      <c r="A147" s="12"/>
      <c r="B147" s="2"/>
      <c r="C147" s="2"/>
      <c r="D147" s="2"/>
      <c r="E147" s="28"/>
    </row>
    <row r="148" spans="1:5" x14ac:dyDescent="0.25">
      <c r="A148" s="12"/>
      <c r="B148" s="2"/>
      <c r="C148" s="2"/>
      <c r="D148" s="2"/>
      <c r="E148" s="28"/>
    </row>
    <row r="149" spans="1:5" x14ac:dyDescent="0.25">
      <c r="A149" s="12"/>
      <c r="B149" s="2"/>
      <c r="C149" s="2"/>
      <c r="D149" s="2"/>
      <c r="E149" s="28"/>
    </row>
    <row r="150" spans="1:5" x14ac:dyDescent="0.25">
      <c r="A150" s="12"/>
      <c r="B150" s="2"/>
      <c r="C150" s="2"/>
      <c r="D150" s="2"/>
      <c r="E150" s="28"/>
    </row>
    <row r="151" spans="1:5" x14ac:dyDescent="0.25">
      <c r="A151" s="12"/>
      <c r="B151" s="2"/>
      <c r="C151" s="2"/>
      <c r="D151" s="2"/>
      <c r="E151" s="28"/>
    </row>
    <row r="152" spans="1:5" s="3" customFormat="1" ht="12.75" x14ac:dyDescent="0.2">
      <c r="A152" s="12"/>
      <c r="B152" s="2"/>
      <c r="C152" s="2"/>
      <c r="D152" s="2"/>
      <c r="E152" s="28"/>
    </row>
    <row r="153" spans="1:5" x14ac:dyDescent="0.25">
      <c r="A153" s="12"/>
      <c r="B153" s="2"/>
      <c r="C153" s="2"/>
      <c r="D153" s="2"/>
      <c r="E153" s="28"/>
    </row>
    <row r="154" spans="1:5" x14ac:dyDescent="0.25">
      <c r="A154" s="12"/>
      <c r="B154" s="2"/>
      <c r="C154" s="2"/>
      <c r="D154" s="2"/>
      <c r="E154" s="28"/>
    </row>
    <row r="155" spans="1:5" x14ac:dyDescent="0.25">
      <c r="A155" s="12"/>
      <c r="B155" s="2"/>
      <c r="C155" s="2"/>
      <c r="D155" s="2"/>
      <c r="E155" s="28"/>
    </row>
    <row r="156" spans="1:5" x14ac:dyDescent="0.25">
      <c r="A156" s="12"/>
      <c r="B156" s="5"/>
      <c r="C156" s="5"/>
      <c r="D156" s="5"/>
      <c r="E156" s="28"/>
    </row>
    <row r="157" spans="1:5" x14ac:dyDescent="0.25">
      <c r="A157" s="12"/>
      <c r="B157" s="2"/>
      <c r="C157" s="2"/>
      <c r="D157" s="2"/>
      <c r="E157" s="28"/>
    </row>
    <row r="158" spans="1:5" x14ac:dyDescent="0.25">
      <c r="A158" s="12"/>
      <c r="B158" s="2"/>
      <c r="C158" s="2"/>
      <c r="D158" s="2"/>
      <c r="E158" s="28"/>
    </row>
    <row r="159" spans="1:5" x14ac:dyDescent="0.25">
      <c r="A159" s="12"/>
      <c r="B159" s="2"/>
      <c r="C159" s="2"/>
      <c r="D159" s="2"/>
      <c r="E159" s="28"/>
    </row>
    <row r="160" spans="1:5" x14ac:dyDescent="0.25">
      <c r="A160" s="12"/>
      <c r="B160" s="2"/>
      <c r="C160" s="2"/>
      <c r="D160" s="2"/>
      <c r="E160" s="28"/>
    </row>
    <row r="161" spans="1:5" x14ac:dyDescent="0.25">
      <c r="A161" s="12"/>
      <c r="B161" s="2"/>
      <c r="C161" s="2"/>
      <c r="D161" s="2"/>
      <c r="E161" s="28"/>
    </row>
    <row r="162" spans="1:5" x14ac:dyDescent="0.25">
      <c r="A162" s="12"/>
      <c r="B162" s="2"/>
      <c r="C162" s="2"/>
      <c r="D162" s="2"/>
      <c r="E162" s="28"/>
    </row>
    <row r="163" spans="1:5" x14ac:dyDescent="0.25">
      <c r="A163" s="12"/>
      <c r="B163" s="2"/>
      <c r="C163" s="2"/>
      <c r="D163" s="2"/>
      <c r="E163" s="28"/>
    </row>
    <row r="164" spans="1:5" x14ac:dyDescent="0.25">
      <c r="A164" s="12"/>
      <c r="B164" s="5"/>
      <c r="C164" s="5"/>
      <c r="D164" s="5"/>
      <c r="E164" s="28"/>
    </row>
    <row r="165" spans="1:5" x14ac:dyDescent="0.25">
      <c r="A165" s="12"/>
      <c r="B165" s="2"/>
      <c r="C165" s="2"/>
      <c r="D165" s="2"/>
      <c r="E165" s="28"/>
    </row>
    <row r="166" spans="1:5" x14ac:dyDescent="0.25">
      <c r="A166" s="12"/>
      <c r="B166" s="2"/>
      <c r="C166" s="2"/>
      <c r="D166" s="2"/>
      <c r="E166" s="28"/>
    </row>
    <row r="167" spans="1:5" x14ac:dyDescent="0.25">
      <c r="A167" s="12"/>
      <c r="B167" s="2"/>
      <c r="C167" s="2"/>
      <c r="D167" s="2"/>
      <c r="E167" s="28"/>
    </row>
    <row r="168" spans="1:5" x14ac:dyDescent="0.25">
      <c r="A168" s="12"/>
      <c r="B168" s="2"/>
      <c r="C168" s="2"/>
      <c r="D168" s="2"/>
      <c r="E168" s="28"/>
    </row>
    <row r="169" spans="1:5" x14ac:dyDescent="0.25">
      <c r="A169" s="12"/>
      <c r="B169" s="2"/>
      <c r="C169" s="2"/>
      <c r="D169" s="2"/>
      <c r="E169" s="28"/>
    </row>
    <row r="170" spans="1:5" x14ac:dyDescent="0.25">
      <c r="A170" s="12"/>
      <c r="B170" s="2"/>
      <c r="C170" s="2"/>
      <c r="D170" s="2"/>
      <c r="E170" s="28"/>
    </row>
    <row r="171" spans="1:5" x14ac:dyDescent="0.25">
      <c r="A171" s="12"/>
      <c r="B171" s="2"/>
      <c r="C171" s="2"/>
      <c r="D171" s="2"/>
      <c r="E171" s="28"/>
    </row>
    <row r="172" spans="1:5" x14ac:dyDescent="0.25">
      <c r="A172" s="12"/>
      <c r="B172" s="2"/>
      <c r="C172" s="2"/>
      <c r="D172" s="2"/>
      <c r="E172" s="28"/>
    </row>
    <row r="173" spans="1:5" x14ac:dyDescent="0.25">
      <c r="A173" s="12"/>
      <c r="B173" s="2"/>
      <c r="C173" s="2"/>
      <c r="D173" s="2"/>
      <c r="E173" s="28"/>
    </row>
    <row r="174" spans="1:5" x14ac:dyDescent="0.25">
      <c r="A174" s="12"/>
      <c r="B174" s="2"/>
      <c r="C174" s="2"/>
      <c r="D174" s="2"/>
      <c r="E174" s="28"/>
    </row>
    <row r="175" spans="1:5" x14ac:dyDescent="0.25">
      <c r="A175" s="12"/>
      <c r="B175" s="2"/>
      <c r="C175" s="2"/>
      <c r="D175" s="2"/>
      <c r="E175" s="28"/>
    </row>
    <row r="176" spans="1:5" x14ac:dyDescent="0.25">
      <c r="A176" s="12"/>
      <c r="B176" s="2"/>
      <c r="C176" s="2"/>
      <c r="D176" s="2"/>
      <c r="E176" s="28"/>
    </row>
    <row r="177" spans="1:5" x14ac:dyDescent="0.25">
      <c r="A177" s="12"/>
      <c r="B177" s="2"/>
      <c r="C177" s="2"/>
      <c r="D177" s="2"/>
      <c r="E177" s="28"/>
    </row>
    <row r="178" spans="1:5" x14ac:dyDescent="0.25">
      <c r="A178" s="15"/>
      <c r="B178" s="7"/>
      <c r="C178" s="7"/>
      <c r="D178" s="7"/>
      <c r="E178" s="32"/>
    </row>
    <row r="179" spans="1:5" x14ac:dyDescent="0.25">
      <c r="A179" s="12"/>
      <c r="B179" s="2"/>
      <c r="C179" s="2"/>
      <c r="D179" s="2"/>
      <c r="E179" s="28"/>
    </row>
    <row r="180" spans="1:5" x14ac:dyDescent="0.25">
      <c r="A180" s="12"/>
      <c r="B180" s="2"/>
      <c r="C180" s="2"/>
      <c r="D180" s="2"/>
      <c r="E180" s="28"/>
    </row>
    <row r="181" spans="1:5" x14ac:dyDescent="0.25">
      <c r="A181" s="12"/>
      <c r="B181" s="7"/>
      <c r="C181" s="7"/>
      <c r="D181" s="7"/>
      <c r="E181" s="32"/>
    </row>
    <row r="182" spans="1:5" x14ac:dyDescent="0.25">
      <c r="A182" s="12"/>
      <c r="B182" s="8"/>
      <c r="C182" s="8"/>
      <c r="D182" s="8"/>
      <c r="E182" s="32"/>
    </row>
    <row r="183" spans="1:5" x14ac:dyDescent="0.25">
      <c r="A183" s="12"/>
      <c r="B183" s="7"/>
      <c r="C183" s="7"/>
      <c r="D183" s="7"/>
      <c r="E183" s="32"/>
    </row>
    <row r="184" spans="1:5" x14ac:dyDescent="0.25">
      <c r="A184" s="12"/>
      <c r="B184" s="7"/>
      <c r="C184" s="7"/>
      <c r="D184" s="7"/>
      <c r="E184" s="32"/>
    </row>
    <row r="185" spans="1:5" x14ac:dyDescent="0.25">
      <c r="A185" s="12"/>
      <c r="B185" s="7"/>
      <c r="C185" s="7"/>
      <c r="D185" s="7"/>
      <c r="E185" s="32"/>
    </row>
    <row r="186" spans="1:5" x14ac:dyDescent="0.25">
      <c r="A186" s="12"/>
      <c r="B186" s="2"/>
      <c r="C186" s="2"/>
      <c r="D186" s="2"/>
      <c r="E186" s="28"/>
    </row>
    <row r="187" spans="1:5" x14ac:dyDescent="0.25">
      <c r="A187" s="12"/>
      <c r="B187" s="2"/>
      <c r="C187" s="2"/>
      <c r="D187" s="2"/>
      <c r="E187" s="28"/>
    </row>
    <row r="188" spans="1:5" x14ac:dyDescent="0.25">
      <c r="A188" s="12"/>
      <c r="B188" s="2"/>
      <c r="C188" s="2"/>
      <c r="D188" s="2"/>
      <c r="E188" s="28"/>
    </row>
    <row r="189" spans="1:5" x14ac:dyDescent="0.25">
      <c r="A189" s="12"/>
      <c r="B189" s="2"/>
      <c r="C189" s="2"/>
      <c r="D189" s="2"/>
      <c r="E189" s="28"/>
    </row>
    <row r="190" spans="1:5" x14ac:dyDescent="0.25">
      <c r="A190" s="12"/>
      <c r="B190" s="2"/>
      <c r="C190" s="2"/>
      <c r="D190" s="2"/>
      <c r="E190" s="28"/>
    </row>
    <row r="191" spans="1:5" x14ac:dyDescent="0.25">
      <c r="A191" s="12"/>
      <c r="B191" s="2"/>
      <c r="C191" s="2"/>
      <c r="D191" s="2"/>
      <c r="E191" s="28"/>
    </row>
    <row r="192" spans="1:5" x14ac:dyDescent="0.25">
      <c r="A192" s="12"/>
      <c r="B192" s="2"/>
      <c r="C192" s="2"/>
      <c r="D192" s="2"/>
      <c r="E192" s="28"/>
    </row>
    <row r="193" spans="1:5" x14ac:dyDescent="0.25">
      <c r="A193" s="12"/>
      <c r="B193" s="2"/>
      <c r="C193" s="2"/>
      <c r="D193" s="2"/>
      <c r="E193" s="28"/>
    </row>
    <row r="194" spans="1:5" x14ac:dyDescent="0.25">
      <c r="A194" s="12"/>
      <c r="B194" s="2"/>
      <c r="C194" s="2"/>
      <c r="D194" s="2"/>
      <c r="E194" s="28"/>
    </row>
    <row r="195" spans="1:5" x14ac:dyDescent="0.25">
      <c r="A195" s="12"/>
      <c r="B195" s="2"/>
      <c r="C195" s="2"/>
      <c r="D195" s="2"/>
      <c r="E195" s="28"/>
    </row>
    <row r="196" spans="1:5" x14ac:dyDescent="0.25">
      <c r="A196" s="12"/>
      <c r="B196" s="2"/>
      <c r="C196" s="2"/>
      <c r="D196" s="2"/>
      <c r="E196" s="28"/>
    </row>
    <row r="197" spans="1:5" x14ac:dyDescent="0.25">
      <c r="A197" s="12"/>
      <c r="B197" s="2"/>
      <c r="C197" s="2"/>
      <c r="D197" s="2"/>
      <c r="E197" s="28"/>
    </row>
    <row r="198" spans="1:5" x14ac:dyDescent="0.25">
      <c r="A198" s="12"/>
      <c r="B198" s="2"/>
      <c r="C198" s="2"/>
      <c r="D198" s="2"/>
      <c r="E198" s="28"/>
    </row>
    <row r="199" spans="1:5" x14ac:dyDescent="0.25">
      <c r="A199" s="12"/>
      <c r="B199" s="2"/>
      <c r="C199" s="2"/>
      <c r="D199" s="2"/>
      <c r="E199" s="28"/>
    </row>
    <row r="200" spans="1:5" x14ac:dyDescent="0.25">
      <c r="A200" s="12"/>
      <c r="B200" s="2"/>
      <c r="C200" s="2"/>
      <c r="D200" s="2"/>
      <c r="E200" s="28"/>
    </row>
    <row r="201" spans="1:5" x14ac:dyDescent="0.25">
      <c r="A201" s="12"/>
      <c r="B201" s="2"/>
      <c r="C201" s="2"/>
      <c r="D201" s="2"/>
      <c r="E201" s="28"/>
    </row>
    <row r="202" spans="1:5" x14ac:dyDescent="0.25">
      <c r="A202" s="12"/>
      <c r="B202" s="2"/>
      <c r="C202" s="2"/>
      <c r="D202" s="2"/>
      <c r="E202" s="28"/>
    </row>
    <row r="203" spans="1:5" x14ac:dyDescent="0.25">
      <c r="A203" s="12"/>
      <c r="B203" s="2"/>
      <c r="C203" s="2"/>
      <c r="D203" s="2"/>
      <c r="E203" s="28"/>
    </row>
    <row r="204" spans="1:5" x14ac:dyDescent="0.25">
      <c r="A204" s="12"/>
      <c r="B204" s="2"/>
      <c r="C204" s="2"/>
      <c r="D204" s="2"/>
      <c r="E204" s="28"/>
    </row>
    <row r="205" spans="1:5" x14ac:dyDescent="0.25">
      <c r="A205" s="12"/>
      <c r="B205" s="2"/>
      <c r="C205" s="2"/>
      <c r="D205" s="2"/>
      <c r="E205" s="28"/>
    </row>
    <row r="206" spans="1:5" x14ac:dyDescent="0.25">
      <c r="A206" s="12"/>
      <c r="B206" s="2"/>
      <c r="C206" s="2"/>
      <c r="D206" s="2"/>
      <c r="E206" s="28"/>
    </row>
    <row r="207" spans="1:5" x14ac:dyDescent="0.25">
      <c r="A207" s="12"/>
      <c r="B207" s="2"/>
      <c r="C207" s="2"/>
      <c r="D207" s="2"/>
      <c r="E207" s="28"/>
    </row>
    <row r="208" spans="1:5" x14ac:dyDescent="0.25">
      <c r="A208" s="12"/>
      <c r="B208" s="2"/>
      <c r="C208" s="2"/>
      <c r="D208" s="2"/>
      <c r="E208" s="28"/>
    </row>
    <row r="209" spans="1:5" x14ac:dyDescent="0.25">
      <c r="A209" s="12"/>
      <c r="B209" s="2"/>
      <c r="C209" s="2"/>
      <c r="D209" s="2"/>
      <c r="E209" s="28"/>
    </row>
    <row r="210" spans="1:5" x14ac:dyDescent="0.25">
      <c r="A210" s="12"/>
      <c r="B210" s="2"/>
      <c r="C210" s="2"/>
      <c r="D210" s="2"/>
      <c r="E210" s="28"/>
    </row>
    <row r="211" spans="1:5" x14ac:dyDescent="0.25">
      <c r="A211" s="12"/>
      <c r="B211" s="2"/>
      <c r="C211" s="2"/>
      <c r="D211" s="2"/>
      <c r="E211" s="28"/>
    </row>
    <row r="212" spans="1:5" x14ac:dyDescent="0.25">
      <c r="A212" s="12"/>
      <c r="B212" s="2"/>
      <c r="C212" s="2"/>
      <c r="D212" s="2"/>
      <c r="E212" s="28"/>
    </row>
    <row r="213" spans="1:5" x14ac:dyDescent="0.25">
      <c r="A213" s="12"/>
      <c r="B213" s="2"/>
      <c r="C213" s="2"/>
      <c r="D213" s="2"/>
      <c r="E213" s="28"/>
    </row>
    <row r="214" spans="1:5" x14ac:dyDescent="0.25">
      <c r="A214" s="12"/>
      <c r="B214" s="2"/>
      <c r="C214" s="2"/>
      <c r="D214" s="2"/>
      <c r="E214" s="28"/>
    </row>
    <row r="215" spans="1:5" x14ac:dyDescent="0.25">
      <c r="A215" s="12"/>
      <c r="B215" s="2"/>
      <c r="C215" s="2"/>
      <c r="D215" s="2"/>
      <c r="E215" s="28"/>
    </row>
    <row r="216" spans="1:5" x14ac:dyDescent="0.25">
      <c r="A216" s="12"/>
      <c r="B216" s="2"/>
      <c r="C216" s="2"/>
      <c r="D216" s="2"/>
      <c r="E216" s="28"/>
    </row>
    <row r="217" spans="1:5" x14ac:dyDescent="0.25">
      <c r="A217" s="12"/>
      <c r="B217" s="2"/>
      <c r="C217" s="2"/>
      <c r="D217" s="2"/>
      <c r="E217" s="28"/>
    </row>
    <row r="218" spans="1:5" x14ac:dyDescent="0.25">
      <c r="A218" s="12"/>
      <c r="B218" s="2"/>
      <c r="C218" s="2"/>
      <c r="D218" s="2"/>
      <c r="E218" s="28"/>
    </row>
    <row r="219" spans="1:5" x14ac:dyDescent="0.25">
      <c r="A219" s="12"/>
      <c r="B219" s="2"/>
      <c r="C219" s="2"/>
      <c r="D219" s="2"/>
      <c r="E219" s="28"/>
    </row>
    <row r="220" spans="1:5" x14ac:dyDescent="0.25">
      <c r="A220" s="12"/>
      <c r="B220" s="2"/>
      <c r="C220" s="2"/>
      <c r="D220" s="2"/>
      <c r="E220" s="28"/>
    </row>
    <row r="221" spans="1:5" x14ac:dyDescent="0.25">
      <c r="A221" s="12"/>
      <c r="B221" s="2"/>
      <c r="C221" s="2"/>
      <c r="D221" s="2"/>
      <c r="E221" s="33"/>
    </row>
    <row r="222" spans="1:5" x14ac:dyDescent="0.25">
      <c r="A222" s="12"/>
      <c r="B222" s="2"/>
      <c r="C222" s="2"/>
      <c r="D222" s="2"/>
      <c r="E222" s="33"/>
    </row>
    <row r="223" spans="1:5" x14ac:dyDescent="0.25">
      <c r="A223" s="12"/>
      <c r="B223" s="2"/>
      <c r="C223" s="2"/>
      <c r="D223" s="2"/>
      <c r="E223" s="28"/>
    </row>
    <row r="224" spans="1:5" x14ac:dyDescent="0.25">
      <c r="A224" s="12"/>
      <c r="B224" s="2"/>
      <c r="C224" s="2"/>
      <c r="D224" s="2"/>
      <c r="E224" s="28"/>
    </row>
    <row r="225" spans="1:5" x14ac:dyDescent="0.25">
      <c r="A225" s="12"/>
      <c r="B225" s="2"/>
      <c r="C225" s="2"/>
      <c r="D225" s="2"/>
      <c r="E225" s="28"/>
    </row>
    <row r="226" spans="1:5" x14ac:dyDescent="0.25">
      <c r="A226" s="12"/>
      <c r="B226" s="2"/>
      <c r="C226" s="2"/>
      <c r="D226" s="2"/>
      <c r="E226" s="28"/>
    </row>
    <row r="227" spans="1:5" x14ac:dyDescent="0.25">
      <c r="A227" s="12"/>
      <c r="B227" s="2"/>
      <c r="C227" s="2"/>
      <c r="D227" s="2"/>
      <c r="E227" s="28"/>
    </row>
    <row r="228" spans="1:5" x14ac:dyDescent="0.25">
      <c r="A228" s="12"/>
      <c r="B228" s="2"/>
      <c r="C228" s="2"/>
      <c r="D228" s="2"/>
      <c r="E228" s="28"/>
    </row>
    <row r="229" spans="1:5" x14ac:dyDescent="0.25">
      <c r="A229" s="15"/>
      <c r="B229" s="7"/>
      <c r="C229" s="7"/>
      <c r="D229" s="7"/>
      <c r="E229" s="32"/>
    </row>
    <row r="230" spans="1:5" x14ac:dyDescent="0.25">
      <c r="A230" s="12"/>
      <c r="B230" s="2"/>
      <c r="C230" s="2"/>
      <c r="D230" s="2"/>
      <c r="E230" s="28"/>
    </row>
    <row r="231" spans="1:5" x14ac:dyDescent="0.25">
      <c r="A231" s="12"/>
      <c r="B231" s="2"/>
      <c r="C231" s="2"/>
      <c r="D231" s="2"/>
      <c r="E231" s="28"/>
    </row>
    <row r="232" spans="1:5" x14ac:dyDescent="0.25">
      <c r="A232" s="12"/>
      <c r="B232" s="2"/>
      <c r="C232" s="2"/>
      <c r="D232" s="2"/>
      <c r="E232" s="34"/>
    </row>
    <row r="233" spans="1:5" x14ac:dyDescent="0.25">
      <c r="A233" s="12"/>
      <c r="B233" s="2"/>
      <c r="C233" s="2"/>
      <c r="D233" s="2"/>
      <c r="E233" s="28"/>
    </row>
    <row r="234" spans="1:5" x14ac:dyDescent="0.25">
      <c r="A234" s="12"/>
      <c r="B234" s="2"/>
      <c r="C234" s="2"/>
      <c r="D234" s="2"/>
      <c r="E234" s="30"/>
    </row>
    <row r="235" spans="1:5" x14ac:dyDescent="0.25">
      <c r="A235" s="12"/>
      <c r="B235" s="2"/>
      <c r="C235" s="2"/>
      <c r="D235" s="2"/>
      <c r="E235" s="28"/>
    </row>
    <row r="236" spans="1:5" x14ac:dyDescent="0.25">
      <c r="A236" s="12"/>
      <c r="B236" s="2"/>
      <c r="C236" s="2"/>
      <c r="D236" s="2"/>
      <c r="E236" s="28"/>
    </row>
    <row r="237" spans="1:5" x14ac:dyDescent="0.25">
      <c r="A237" s="12"/>
      <c r="B237" s="2"/>
      <c r="C237" s="2"/>
      <c r="D237" s="2"/>
      <c r="E237" s="28"/>
    </row>
    <row r="238" spans="1:5" x14ac:dyDescent="0.25">
      <c r="A238" s="12"/>
      <c r="B238" s="2"/>
      <c r="C238" s="2"/>
      <c r="D238" s="2"/>
      <c r="E238" s="28"/>
    </row>
    <row r="239" spans="1:5" x14ac:dyDescent="0.25">
      <c r="A239" s="12"/>
      <c r="B239" s="2"/>
      <c r="C239" s="2"/>
      <c r="D239" s="2"/>
      <c r="E239" s="28"/>
    </row>
    <row r="240" spans="1:5" x14ac:dyDescent="0.25">
      <c r="A240" s="12"/>
      <c r="B240" s="2"/>
      <c r="C240" s="2"/>
      <c r="D240" s="2"/>
      <c r="E240" s="35"/>
    </row>
    <row r="241" spans="1:5" x14ac:dyDescent="0.25">
      <c r="A241" s="12"/>
      <c r="B241" s="2"/>
      <c r="C241" s="2"/>
      <c r="D241" s="2"/>
      <c r="E241" s="35"/>
    </row>
    <row r="242" spans="1:5" x14ac:dyDescent="0.25">
      <c r="A242" s="12"/>
      <c r="B242" s="2"/>
      <c r="C242" s="2"/>
      <c r="D242" s="2"/>
      <c r="E242" s="28"/>
    </row>
    <row r="243" spans="1:5" x14ac:dyDescent="0.25">
      <c r="A243" s="12"/>
      <c r="B243" s="2"/>
      <c r="C243" s="2"/>
      <c r="D243" s="2"/>
      <c r="E243" s="28"/>
    </row>
    <row r="244" spans="1:5" x14ac:dyDescent="0.25">
      <c r="A244" s="12"/>
      <c r="B244" s="2"/>
      <c r="C244" s="2"/>
      <c r="D244" s="2"/>
      <c r="E244" s="28"/>
    </row>
    <row r="245" spans="1:5" x14ac:dyDescent="0.25">
      <c r="A245" s="12"/>
      <c r="B245" s="2"/>
      <c r="C245" s="2"/>
      <c r="D245" s="2"/>
      <c r="E245" s="28"/>
    </row>
    <row r="246" spans="1:5" x14ac:dyDescent="0.25">
      <c r="A246" s="12"/>
      <c r="B246" s="2"/>
      <c r="C246" s="2"/>
      <c r="D246" s="2"/>
      <c r="E246" s="28"/>
    </row>
    <row r="247" spans="1:5" x14ac:dyDescent="0.25">
      <c r="A247" s="12"/>
      <c r="B247" s="2"/>
      <c r="C247" s="2"/>
      <c r="D247" s="2"/>
      <c r="E247" s="28"/>
    </row>
    <row r="248" spans="1:5" x14ac:dyDescent="0.25">
      <c r="A248" s="12"/>
      <c r="B248" s="2"/>
      <c r="C248" s="2"/>
      <c r="D248" s="2"/>
      <c r="E248" s="28"/>
    </row>
    <row r="249" spans="1:5" x14ac:dyDescent="0.25">
      <c r="A249" s="12"/>
      <c r="B249" s="2"/>
      <c r="C249" s="2"/>
      <c r="D249" s="2"/>
      <c r="E249" s="28"/>
    </row>
    <row r="250" spans="1:5" x14ac:dyDescent="0.25">
      <c r="A250" s="12"/>
      <c r="B250" s="2"/>
      <c r="C250" s="2"/>
      <c r="D250" s="2"/>
      <c r="E250" s="28"/>
    </row>
    <row r="251" spans="1:5" x14ac:dyDescent="0.25">
      <c r="A251" s="12"/>
      <c r="B251" s="2"/>
      <c r="C251" s="2"/>
      <c r="D251" s="2"/>
      <c r="E251" s="35"/>
    </row>
    <row r="252" spans="1:5" x14ac:dyDescent="0.25">
      <c r="A252" s="12"/>
      <c r="B252" s="2"/>
      <c r="C252" s="2"/>
      <c r="D252" s="2"/>
      <c r="E252" s="28"/>
    </row>
    <row r="253" spans="1:5" x14ac:dyDescent="0.25">
      <c r="A253" s="12"/>
      <c r="B253" s="2"/>
      <c r="C253" s="2"/>
      <c r="D253" s="2"/>
      <c r="E253" s="28"/>
    </row>
    <row r="254" spans="1:5" x14ac:dyDescent="0.25">
      <c r="A254" s="12"/>
      <c r="B254" s="2"/>
      <c r="C254" s="2"/>
      <c r="D254" s="2"/>
      <c r="E254" s="28"/>
    </row>
    <row r="255" spans="1:5" x14ac:dyDescent="0.25">
      <c r="A255" s="12"/>
      <c r="B255" s="2"/>
      <c r="C255" s="2"/>
      <c r="D255" s="2"/>
      <c r="E255" s="28"/>
    </row>
    <row r="256" spans="1:5" x14ac:dyDescent="0.25">
      <c r="A256" s="12"/>
      <c r="B256" s="2"/>
      <c r="C256" s="2"/>
      <c r="D256" s="2"/>
      <c r="E256" s="28"/>
    </row>
    <row r="257" spans="1:5" x14ac:dyDescent="0.25">
      <c r="A257" s="12"/>
      <c r="B257" s="2"/>
      <c r="C257" s="2"/>
      <c r="D257" s="2"/>
      <c r="E257" s="28"/>
    </row>
    <row r="258" spans="1:5" x14ac:dyDescent="0.25">
      <c r="A258" s="12"/>
      <c r="B258" s="2"/>
      <c r="C258" s="2"/>
      <c r="D258" s="2"/>
      <c r="E258" s="28"/>
    </row>
    <row r="259" spans="1:5" x14ac:dyDescent="0.25">
      <c r="A259" s="12"/>
      <c r="B259" s="2"/>
      <c r="C259" s="2"/>
      <c r="D259" s="2"/>
      <c r="E259" s="28"/>
    </row>
    <row r="260" spans="1:5" x14ac:dyDescent="0.25">
      <c r="A260" s="12"/>
      <c r="B260" s="2"/>
      <c r="C260" s="2"/>
      <c r="D260" s="2"/>
      <c r="E260" s="28"/>
    </row>
    <row r="261" spans="1:5" x14ac:dyDescent="0.25">
      <c r="A261" s="12"/>
      <c r="B261" s="2"/>
      <c r="C261" s="2"/>
      <c r="D261" s="2"/>
      <c r="E261" s="28"/>
    </row>
    <row r="262" spans="1:5" x14ac:dyDescent="0.25">
      <c r="A262" s="12"/>
      <c r="B262" s="2"/>
      <c r="C262" s="2"/>
      <c r="D262" s="2"/>
      <c r="E262" s="28"/>
    </row>
    <row r="263" spans="1:5" x14ac:dyDescent="0.25">
      <c r="A263" s="12"/>
      <c r="B263" s="2"/>
      <c r="C263" s="2"/>
      <c r="D263" s="2"/>
      <c r="E263" s="30"/>
    </row>
    <row r="264" spans="1:5" x14ac:dyDescent="0.25">
      <c r="A264" s="12"/>
      <c r="B264" s="2"/>
      <c r="C264" s="2"/>
      <c r="D264" s="2"/>
      <c r="E264" s="30"/>
    </row>
    <row r="265" spans="1:5" x14ac:dyDescent="0.25">
      <c r="A265" s="12"/>
      <c r="B265" s="2"/>
      <c r="C265" s="2"/>
      <c r="D265" s="2"/>
      <c r="E265" s="34"/>
    </row>
    <row r="266" spans="1:5" x14ac:dyDescent="0.25">
      <c r="A266" s="12"/>
      <c r="B266" s="2"/>
      <c r="C266" s="2"/>
      <c r="D266" s="2"/>
      <c r="E266" s="34"/>
    </row>
    <row r="267" spans="1:5" x14ac:dyDescent="0.25">
      <c r="A267" s="12"/>
      <c r="B267" s="2"/>
      <c r="C267" s="2"/>
      <c r="D267" s="2"/>
      <c r="E267" s="28"/>
    </row>
    <row r="268" spans="1:5" x14ac:dyDescent="0.25">
      <c r="A268" s="12"/>
      <c r="B268" s="2"/>
      <c r="C268" s="2"/>
      <c r="D268" s="2"/>
      <c r="E268" s="30"/>
    </row>
    <row r="269" spans="1:5" x14ac:dyDescent="0.25">
      <c r="A269" s="12"/>
      <c r="B269" s="2"/>
      <c r="C269" s="2"/>
      <c r="D269" s="2"/>
      <c r="E269" s="30"/>
    </row>
    <row r="270" spans="1:5" x14ac:dyDescent="0.25">
      <c r="A270" s="12"/>
      <c r="B270" s="2"/>
      <c r="C270" s="2"/>
      <c r="D270" s="2"/>
      <c r="E270" s="30"/>
    </row>
    <row r="271" spans="1:5" x14ac:dyDescent="0.25">
      <c r="A271" s="12"/>
      <c r="B271" s="2"/>
      <c r="C271" s="2"/>
      <c r="D271" s="2"/>
      <c r="E271" s="28"/>
    </row>
    <row r="272" spans="1:5" x14ac:dyDescent="0.25">
      <c r="A272" s="12"/>
      <c r="B272" s="2"/>
      <c r="C272" s="2"/>
      <c r="D272" s="2"/>
      <c r="E272" s="35"/>
    </row>
    <row r="273" spans="1:5" x14ac:dyDescent="0.25">
      <c r="A273" s="12"/>
      <c r="B273" s="2"/>
      <c r="C273" s="2"/>
      <c r="D273" s="2"/>
      <c r="E273" s="28"/>
    </row>
    <row r="274" spans="1:5" x14ac:dyDescent="0.25">
      <c r="A274" s="12"/>
      <c r="B274" s="2"/>
      <c r="C274" s="2"/>
      <c r="D274" s="2"/>
      <c r="E274" s="34"/>
    </row>
    <row r="275" spans="1:5" x14ac:dyDescent="0.25">
      <c r="A275" s="12"/>
      <c r="B275" s="2"/>
      <c r="C275" s="2"/>
      <c r="D275" s="2"/>
      <c r="E275" s="34"/>
    </row>
    <row r="276" spans="1:5" x14ac:dyDescent="0.25">
      <c r="A276" s="12"/>
      <c r="B276" s="2"/>
      <c r="C276" s="2"/>
      <c r="D276" s="2"/>
      <c r="E276" s="28"/>
    </row>
    <row r="277" spans="1:5" x14ac:dyDescent="0.25">
      <c r="A277" s="12"/>
      <c r="B277" s="2"/>
      <c r="C277" s="2"/>
      <c r="D277" s="2"/>
      <c r="E277" s="34"/>
    </row>
    <row r="278" spans="1:5" x14ac:dyDescent="0.25">
      <c r="A278" s="12"/>
      <c r="B278" s="2"/>
      <c r="C278" s="2"/>
      <c r="D278" s="2"/>
      <c r="E278" s="30"/>
    </row>
    <row r="279" spans="1:5" x14ac:dyDescent="0.25">
      <c r="A279" s="12"/>
      <c r="B279" s="2"/>
      <c r="C279" s="2"/>
      <c r="D279" s="2"/>
      <c r="E279" s="30"/>
    </row>
    <row r="280" spans="1:5" x14ac:dyDescent="0.25">
      <c r="A280" s="12"/>
      <c r="B280" s="2"/>
      <c r="C280" s="2"/>
      <c r="D280" s="2"/>
      <c r="E280" s="30"/>
    </row>
    <row r="281" spans="1:5" x14ac:dyDescent="0.25">
      <c r="A281" s="12"/>
      <c r="B281" s="2"/>
      <c r="C281" s="2"/>
      <c r="D281" s="2"/>
      <c r="E281" s="30"/>
    </row>
    <row r="282" spans="1:5" x14ac:dyDescent="0.25">
      <c r="A282" s="12"/>
      <c r="B282" s="2"/>
      <c r="C282" s="2"/>
      <c r="D282" s="2"/>
      <c r="E282" s="35"/>
    </row>
    <row r="283" spans="1:5" x14ac:dyDescent="0.25">
      <c r="A283" s="12"/>
      <c r="B283" s="2"/>
      <c r="C283" s="2"/>
      <c r="D283" s="2"/>
      <c r="E283" s="30"/>
    </row>
    <row r="284" spans="1:5" x14ac:dyDescent="0.25">
      <c r="A284" s="12"/>
      <c r="B284" s="2"/>
      <c r="C284" s="2"/>
      <c r="D284" s="2"/>
      <c r="E284" s="34"/>
    </row>
    <row r="285" spans="1:5" x14ac:dyDescent="0.25">
      <c r="A285" s="12"/>
      <c r="B285" s="2"/>
      <c r="C285" s="2"/>
      <c r="D285" s="2"/>
      <c r="E285" s="34"/>
    </row>
    <row r="286" spans="1:5" x14ac:dyDescent="0.25">
      <c r="A286" s="12"/>
      <c r="B286" s="2"/>
      <c r="C286" s="2"/>
      <c r="D286" s="2"/>
      <c r="E286" s="34"/>
    </row>
    <row r="287" spans="1:5" x14ac:dyDescent="0.25">
      <c r="A287" s="12"/>
      <c r="B287" s="2"/>
      <c r="C287" s="2"/>
      <c r="D287" s="2"/>
      <c r="E287" s="30"/>
    </row>
    <row r="288" spans="1:5" x14ac:dyDescent="0.25">
      <c r="A288" s="12"/>
      <c r="B288" s="2"/>
      <c r="C288" s="2"/>
      <c r="D288" s="2"/>
      <c r="E288" s="34"/>
    </row>
    <row r="289" spans="1:5" x14ac:dyDescent="0.25">
      <c r="A289" s="12"/>
      <c r="B289" s="2"/>
      <c r="C289" s="2"/>
      <c r="D289" s="2"/>
      <c r="E289" s="34"/>
    </row>
    <row r="290" spans="1:5" x14ac:dyDescent="0.25">
      <c r="A290" s="12"/>
      <c r="B290" s="10"/>
      <c r="C290" s="10"/>
      <c r="D290" s="10"/>
      <c r="E290" s="30"/>
    </row>
    <row r="291" spans="1:5" x14ac:dyDescent="0.25">
      <c r="A291" s="12"/>
      <c r="B291" s="2"/>
      <c r="C291" s="2"/>
      <c r="D291" s="2"/>
      <c r="E291" s="34"/>
    </row>
    <row r="292" spans="1:5" x14ac:dyDescent="0.25">
      <c r="A292" s="12"/>
      <c r="B292" s="2"/>
      <c r="C292" s="2"/>
      <c r="D292" s="2"/>
      <c r="E292" s="34"/>
    </row>
    <row r="293" spans="1:5" x14ac:dyDescent="0.25">
      <c r="A293" s="12"/>
      <c r="B293" s="2"/>
      <c r="C293" s="2"/>
      <c r="D293" s="2"/>
      <c r="E293" s="34"/>
    </row>
    <row r="294" spans="1:5" x14ac:dyDescent="0.25">
      <c r="A294" s="12"/>
      <c r="B294" s="2"/>
      <c r="C294" s="2"/>
      <c r="D294" s="2"/>
      <c r="E294" s="30"/>
    </row>
    <row r="295" spans="1:5" x14ac:dyDescent="0.25">
      <c r="A295" s="12"/>
      <c r="B295" s="2"/>
      <c r="C295" s="2"/>
      <c r="D295" s="2"/>
      <c r="E295" s="34"/>
    </row>
    <row r="296" spans="1:5" x14ac:dyDescent="0.25">
      <c r="A296" s="12"/>
      <c r="B296" s="2"/>
      <c r="C296" s="2"/>
      <c r="D296" s="2"/>
      <c r="E296" s="28"/>
    </row>
    <row r="297" spans="1:5" x14ac:dyDescent="0.25">
      <c r="A297" s="12"/>
      <c r="B297" s="2"/>
      <c r="C297" s="2"/>
      <c r="D297" s="2"/>
      <c r="E297" s="28"/>
    </row>
    <row r="298" spans="1:5" x14ac:dyDescent="0.25">
      <c r="A298" s="12"/>
      <c r="B298" s="2"/>
      <c r="C298" s="2"/>
      <c r="D298" s="2"/>
      <c r="E298" s="28"/>
    </row>
    <row r="299" spans="1:5" x14ac:dyDescent="0.25">
      <c r="A299" s="12"/>
      <c r="B299" s="2"/>
      <c r="C299" s="2"/>
      <c r="D299" s="2"/>
      <c r="E299" s="28"/>
    </row>
    <row r="300" spans="1:5" x14ac:dyDescent="0.25">
      <c r="A300" s="12"/>
      <c r="B300" s="2"/>
      <c r="C300" s="2"/>
      <c r="D300" s="2"/>
      <c r="E300" s="28"/>
    </row>
    <row r="301" spans="1:5" x14ac:dyDescent="0.25">
      <c r="A301" s="12"/>
      <c r="B301" s="2"/>
      <c r="C301" s="2"/>
      <c r="D301" s="2"/>
      <c r="E301" s="28"/>
    </row>
    <row r="302" spans="1:5" x14ac:dyDescent="0.25">
      <c r="A302" s="12"/>
      <c r="B302" s="2"/>
      <c r="C302" s="2"/>
      <c r="D302" s="2"/>
      <c r="E302" s="28"/>
    </row>
    <row r="303" spans="1:5" x14ac:dyDescent="0.25">
      <c r="A303" s="12"/>
      <c r="B303" s="2"/>
      <c r="C303" s="2"/>
      <c r="D303" s="2"/>
      <c r="E303" s="28"/>
    </row>
    <row r="304" spans="1:5" x14ac:dyDescent="0.25">
      <c r="A304" s="12"/>
      <c r="B304" s="2"/>
      <c r="C304" s="2"/>
      <c r="D304" s="2"/>
      <c r="E304" s="34"/>
    </row>
    <row r="305" spans="1:5" x14ac:dyDescent="0.25">
      <c r="A305" s="12"/>
      <c r="B305" s="2"/>
      <c r="C305" s="2"/>
      <c r="D305" s="2"/>
      <c r="E305" s="28"/>
    </row>
    <row r="306" spans="1:5" x14ac:dyDescent="0.25">
      <c r="A306" s="12"/>
      <c r="B306" s="2"/>
      <c r="C306" s="2"/>
      <c r="D306" s="2"/>
      <c r="E306" s="28"/>
    </row>
    <row r="307" spans="1:5" x14ac:dyDescent="0.25">
      <c r="A307" s="12"/>
      <c r="B307" s="2"/>
      <c r="C307" s="2"/>
      <c r="D307" s="2"/>
      <c r="E307" s="28"/>
    </row>
    <row r="308" spans="1:5" x14ac:dyDescent="0.25">
      <c r="A308" s="12"/>
      <c r="B308" s="2"/>
      <c r="C308" s="2"/>
      <c r="D308" s="2"/>
      <c r="E308" s="28"/>
    </row>
    <row r="309" spans="1:5" x14ac:dyDescent="0.25">
      <c r="A309" s="12"/>
      <c r="B309" s="2"/>
      <c r="C309" s="2"/>
      <c r="D309" s="2"/>
      <c r="E309" s="34"/>
    </row>
    <row r="310" spans="1:5" x14ac:dyDescent="0.25">
      <c r="A310" s="12"/>
      <c r="B310" s="2"/>
      <c r="C310" s="2"/>
      <c r="D310" s="2"/>
      <c r="E310" s="28"/>
    </row>
    <row r="311" spans="1:5" x14ac:dyDescent="0.25">
      <c r="A311" s="12"/>
      <c r="B311" s="2"/>
      <c r="C311" s="2"/>
      <c r="D311" s="2"/>
      <c r="E311" s="28"/>
    </row>
    <row r="312" spans="1:5" x14ac:dyDescent="0.25">
      <c r="A312" s="12"/>
      <c r="B312" s="10"/>
      <c r="C312" s="10"/>
      <c r="D312" s="10"/>
      <c r="E312" s="28"/>
    </row>
    <row r="313" spans="1:5" x14ac:dyDescent="0.25">
      <c r="A313" s="12"/>
      <c r="B313" s="2"/>
      <c r="C313" s="2"/>
      <c r="D313" s="2"/>
      <c r="E313" s="35"/>
    </row>
    <row r="314" spans="1:5" x14ac:dyDescent="0.25">
      <c r="A314" s="12"/>
      <c r="B314" s="2"/>
      <c r="C314" s="2"/>
      <c r="D314" s="2"/>
      <c r="E314" s="30"/>
    </row>
    <row r="315" spans="1:5" x14ac:dyDescent="0.25">
      <c r="A315" s="12"/>
      <c r="B315" s="2"/>
      <c r="C315" s="2"/>
      <c r="D315" s="2"/>
      <c r="E315" s="30"/>
    </row>
    <row r="316" spans="1:5" x14ac:dyDescent="0.25">
      <c r="A316" s="12"/>
      <c r="B316" s="2"/>
      <c r="C316" s="2"/>
      <c r="D316" s="2"/>
      <c r="E316" s="30"/>
    </row>
    <row r="317" spans="1:5" x14ac:dyDescent="0.25">
      <c r="A317" s="12"/>
      <c r="B317" s="2"/>
      <c r="C317" s="2"/>
      <c r="D317" s="2"/>
      <c r="E317" s="30"/>
    </row>
    <row r="318" spans="1:5" x14ac:dyDescent="0.25">
      <c r="A318" s="12"/>
      <c r="B318" s="2"/>
      <c r="C318" s="2"/>
      <c r="D318" s="2"/>
      <c r="E318" s="28"/>
    </row>
    <row r="319" spans="1:5" x14ac:dyDescent="0.25">
      <c r="A319" s="12"/>
      <c r="B319" s="2"/>
      <c r="C319" s="2"/>
      <c r="D319" s="2"/>
      <c r="E319" s="30"/>
    </row>
    <row r="320" spans="1:5" x14ac:dyDescent="0.25">
      <c r="A320" s="12"/>
      <c r="B320" s="2"/>
      <c r="C320" s="2"/>
      <c r="D320" s="2"/>
      <c r="E320" s="34"/>
    </row>
    <row r="321" spans="1:5" x14ac:dyDescent="0.25">
      <c r="A321" s="12"/>
      <c r="B321" s="2"/>
      <c r="C321" s="2"/>
      <c r="D321" s="2"/>
      <c r="E321" s="30"/>
    </row>
    <row r="322" spans="1:5" x14ac:dyDescent="0.25">
      <c r="A322" s="12"/>
      <c r="B322" s="2"/>
      <c r="C322" s="2"/>
      <c r="D322" s="2"/>
      <c r="E322" s="30"/>
    </row>
    <row r="323" spans="1:5" x14ac:dyDescent="0.25">
      <c r="A323" s="12"/>
      <c r="B323" s="2"/>
      <c r="C323" s="2"/>
      <c r="D323" s="2"/>
      <c r="E323" s="30"/>
    </row>
    <row r="324" spans="1:5" x14ac:dyDescent="0.25">
      <c r="A324" s="12"/>
      <c r="B324" s="2"/>
      <c r="C324" s="2"/>
      <c r="D324" s="2"/>
      <c r="E324" s="34"/>
    </row>
    <row r="325" spans="1:5" x14ac:dyDescent="0.25">
      <c r="A325" s="12"/>
      <c r="B325" s="2"/>
      <c r="C325" s="2"/>
      <c r="D325" s="2"/>
      <c r="E325" s="28"/>
    </row>
    <row r="326" spans="1:5" x14ac:dyDescent="0.25">
      <c r="A326" s="12"/>
      <c r="B326" s="2"/>
      <c r="C326" s="2"/>
      <c r="D326" s="2"/>
      <c r="E326" s="34"/>
    </row>
    <row r="327" spans="1:5" x14ac:dyDescent="0.25">
      <c r="A327" s="12"/>
      <c r="B327" s="2"/>
      <c r="C327" s="2"/>
      <c r="D327" s="2"/>
      <c r="E327" s="28"/>
    </row>
    <row r="328" spans="1:5" x14ac:dyDescent="0.25">
      <c r="A328" s="12"/>
      <c r="B328" s="2"/>
      <c r="C328" s="2"/>
      <c r="D328" s="2"/>
      <c r="E328" s="28"/>
    </row>
    <row r="329" spans="1:5" x14ac:dyDescent="0.25">
      <c r="A329" s="12"/>
      <c r="B329" s="2"/>
      <c r="C329" s="2"/>
      <c r="D329" s="2"/>
      <c r="E329" s="34"/>
    </row>
    <row r="330" spans="1:5" x14ac:dyDescent="0.25">
      <c r="A330" s="12"/>
      <c r="B330" s="2"/>
      <c r="C330" s="2"/>
      <c r="D330" s="2"/>
      <c r="E330" s="34"/>
    </row>
    <row r="331" spans="1:5" x14ac:dyDescent="0.25">
      <c r="A331" s="12"/>
      <c r="B331" s="2"/>
      <c r="C331" s="2"/>
      <c r="D331" s="2"/>
      <c r="E331" s="34"/>
    </row>
    <row r="332" spans="1:5" x14ac:dyDescent="0.25">
      <c r="A332" s="12"/>
      <c r="B332" s="2"/>
      <c r="C332" s="2"/>
      <c r="D332" s="2"/>
      <c r="E332" s="34"/>
    </row>
    <row r="333" spans="1:5" x14ac:dyDescent="0.25">
      <c r="A333" s="12"/>
      <c r="B333" s="2"/>
      <c r="C333" s="2"/>
      <c r="D333" s="2"/>
      <c r="E333" s="34"/>
    </row>
    <row r="334" spans="1:5" x14ac:dyDescent="0.25">
      <c r="A334" s="12"/>
      <c r="B334" s="2"/>
      <c r="C334" s="2"/>
      <c r="D334" s="2"/>
      <c r="E334" s="34"/>
    </row>
    <row r="335" spans="1:5" x14ac:dyDescent="0.25">
      <c r="A335" s="12"/>
      <c r="B335" s="2"/>
      <c r="C335" s="2"/>
      <c r="D335" s="2"/>
      <c r="E335" s="34"/>
    </row>
    <row r="336" spans="1:5" x14ac:dyDescent="0.25">
      <c r="A336" s="12"/>
      <c r="B336" s="2"/>
      <c r="C336" s="2"/>
      <c r="D336" s="2"/>
      <c r="E336" s="30"/>
    </row>
    <row r="337" spans="1:5" x14ac:dyDescent="0.25">
      <c r="A337" s="12"/>
      <c r="B337" s="2"/>
      <c r="C337" s="2"/>
      <c r="D337" s="2"/>
      <c r="E337" s="30"/>
    </row>
    <row r="338" spans="1:5" x14ac:dyDescent="0.25">
      <c r="A338" s="12"/>
      <c r="B338" s="2"/>
      <c r="C338" s="2"/>
      <c r="D338" s="2"/>
      <c r="E338" s="28"/>
    </row>
    <row r="339" spans="1:5" x14ac:dyDescent="0.25">
      <c r="A339" s="12"/>
      <c r="B339" s="2"/>
      <c r="C339" s="2"/>
      <c r="D339" s="2"/>
      <c r="E339" s="28"/>
    </row>
    <row r="340" spans="1:5" x14ac:dyDescent="0.25">
      <c r="A340" s="12"/>
      <c r="B340" s="2"/>
      <c r="C340" s="2"/>
      <c r="D340" s="2"/>
      <c r="E340" s="28"/>
    </row>
    <row r="341" spans="1:5" x14ac:dyDescent="0.25">
      <c r="A341" s="12"/>
      <c r="B341" s="2"/>
      <c r="C341" s="2"/>
      <c r="D341" s="2"/>
      <c r="E341" s="28"/>
    </row>
    <row r="342" spans="1:5" x14ac:dyDescent="0.25">
      <c r="A342" s="12"/>
      <c r="B342" s="2"/>
      <c r="C342" s="2"/>
      <c r="D342" s="2"/>
      <c r="E342" s="35"/>
    </row>
    <row r="343" spans="1:5" x14ac:dyDescent="0.25">
      <c r="A343" s="12"/>
      <c r="B343" s="2"/>
      <c r="C343" s="2"/>
      <c r="D343" s="2"/>
      <c r="E343" s="30"/>
    </row>
    <row r="344" spans="1:5" x14ac:dyDescent="0.25">
      <c r="A344" s="12"/>
      <c r="B344" s="2"/>
      <c r="C344" s="2"/>
      <c r="D344" s="2"/>
      <c r="E344" s="30"/>
    </row>
    <row r="345" spans="1:5" x14ac:dyDescent="0.25">
      <c r="A345" s="12"/>
      <c r="B345" s="2"/>
      <c r="C345" s="2"/>
      <c r="D345" s="2"/>
      <c r="E345" s="30"/>
    </row>
    <row r="346" spans="1:5" x14ac:dyDescent="0.25">
      <c r="A346" s="12"/>
      <c r="B346" s="2"/>
      <c r="C346" s="2"/>
      <c r="D346" s="2"/>
      <c r="E346" s="30"/>
    </row>
    <row r="347" spans="1:5" x14ac:dyDescent="0.25">
      <c r="A347" s="12"/>
      <c r="B347" s="2"/>
      <c r="C347" s="2"/>
      <c r="D347" s="2"/>
      <c r="E347" s="30"/>
    </row>
    <row r="348" spans="1:5" x14ac:dyDescent="0.25">
      <c r="A348" s="12"/>
      <c r="B348" s="2"/>
      <c r="C348" s="2"/>
      <c r="D348" s="2"/>
      <c r="E348" s="28"/>
    </row>
    <row r="349" spans="1:5" x14ac:dyDescent="0.25">
      <c r="A349" s="12"/>
      <c r="B349" s="2"/>
      <c r="C349" s="2"/>
      <c r="D349" s="2"/>
      <c r="E349" s="30"/>
    </row>
    <row r="350" spans="1:5" x14ac:dyDescent="0.25">
      <c r="A350" s="12"/>
      <c r="B350" s="2"/>
      <c r="C350" s="2"/>
      <c r="D350" s="2"/>
      <c r="E350" s="34"/>
    </row>
    <row r="351" spans="1:5" x14ac:dyDescent="0.25">
      <c r="A351" s="12"/>
      <c r="B351" s="2"/>
      <c r="C351" s="2"/>
      <c r="D351" s="2"/>
      <c r="E351" s="34"/>
    </row>
    <row r="352" spans="1:5" x14ac:dyDescent="0.25">
      <c r="A352" s="12"/>
      <c r="B352" s="2"/>
      <c r="C352" s="2"/>
      <c r="D352" s="2"/>
      <c r="E352" s="30"/>
    </row>
    <row r="353" spans="1:5" x14ac:dyDescent="0.25">
      <c r="A353" s="12"/>
      <c r="B353" s="2"/>
      <c r="C353" s="2"/>
      <c r="D353" s="2"/>
      <c r="E353" s="34"/>
    </row>
    <row r="354" spans="1:5" x14ac:dyDescent="0.25">
      <c r="A354" s="12"/>
      <c r="B354" s="2"/>
      <c r="C354" s="2"/>
      <c r="D354" s="2"/>
      <c r="E354" s="30"/>
    </row>
    <row r="355" spans="1:5" x14ac:dyDescent="0.25">
      <c r="A355" s="12"/>
      <c r="B355" s="2"/>
      <c r="C355" s="2"/>
      <c r="D355" s="2"/>
      <c r="E355" s="28"/>
    </row>
    <row r="356" spans="1:5" x14ac:dyDescent="0.25">
      <c r="A356" s="12"/>
      <c r="B356" s="2"/>
      <c r="C356" s="2"/>
      <c r="D356" s="2"/>
      <c r="E356" s="34"/>
    </row>
    <row r="357" spans="1:5" x14ac:dyDescent="0.25">
      <c r="A357" s="12"/>
      <c r="B357" s="2"/>
      <c r="C357" s="2"/>
      <c r="D357" s="2"/>
      <c r="E357" s="34"/>
    </row>
    <row r="358" spans="1:5" x14ac:dyDescent="0.25">
      <c r="A358" s="12"/>
      <c r="B358" s="2"/>
      <c r="C358" s="2"/>
      <c r="D358" s="2"/>
      <c r="E358" s="30"/>
    </row>
    <row r="359" spans="1:5" x14ac:dyDescent="0.25">
      <c r="A359" s="12"/>
      <c r="B359" s="2"/>
      <c r="C359" s="2"/>
      <c r="D359" s="2"/>
      <c r="E359" s="30"/>
    </row>
    <row r="360" spans="1:5" x14ac:dyDescent="0.25">
      <c r="A360" s="12"/>
      <c r="B360" s="2"/>
      <c r="C360" s="2"/>
      <c r="D360" s="2"/>
      <c r="E360" s="30"/>
    </row>
    <row r="361" spans="1:5" x14ac:dyDescent="0.25">
      <c r="A361" s="12"/>
      <c r="B361" s="2"/>
      <c r="C361" s="2"/>
      <c r="D361" s="2"/>
      <c r="E361" s="30"/>
    </row>
    <row r="362" spans="1:5" x14ac:dyDescent="0.25">
      <c r="A362" s="12"/>
      <c r="B362" s="2"/>
      <c r="C362" s="2"/>
      <c r="D362" s="2"/>
      <c r="E362" s="30"/>
    </row>
    <row r="363" spans="1:5" x14ac:dyDescent="0.25">
      <c r="A363" s="12"/>
      <c r="B363" s="2"/>
      <c r="C363" s="2"/>
      <c r="D363" s="2"/>
      <c r="E363" s="28"/>
    </row>
    <row r="364" spans="1:5" x14ac:dyDescent="0.25">
      <c r="A364" s="12"/>
      <c r="B364" s="2"/>
      <c r="C364" s="2"/>
      <c r="D364" s="2"/>
      <c r="E364" s="28"/>
    </row>
    <row r="365" spans="1:5" x14ac:dyDescent="0.25">
      <c r="A365" s="12"/>
      <c r="B365" s="2"/>
      <c r="C365" s="2"/>
      <c r="D365" s="2"/>
      <c r="E365" s="34"/>
    </row>
    <row r="366" spans="1:5" x14ac:dyDescent="0.25">
      <c r="A366" s="12"/>
      <c r="B366" s="2"/>
      <c r="C366" s="2"/>
      <c r="D366" s="2"/>
      <c r="E366" s="28"/>
    </row>
    <row r="367" spans="1:5" x14ac:dyDescent="0.25">
      <c r="A367" s="12"/>
      <c r="B367" s="2"/>
      <c r="C367" s="2"/>
      <c r="D367" s="2"/>
      <c r="E367" s="28"/>
    </row>
    <row r="368" spans="1:5" x14ac:dyDescent="0.25">
      <c r="A368" s="12"/>
      <c r="B368" s="2"/>
      <c r="C368" s="2"/>
      <c r="D368" s="2"/>
      <c r="E368" s="28"/>
    </row>
    <row r="369" spans="1:5" x14ac:dyDescent="0.25">
      <c r="A369" s="12"/>
      <c r="B369" s="2"/>
      <c r="C369" s="2"/>
      <c r="D369" s="2"/>
      <c r="E369" s="28"/>
    </row>
    <row r="370" spans="1:5" x14ac:dyDescent="0.25">
      <c r="A370" s="12"/>
      <c r="B370" s="2"/>
      <c r="C370" s="2"/>
      <c r="D370" s="2"/>
      <c r="E370" s="28"/>
    </row>
    <row r="371" spans="1:5" x14ac:dyDescent="0.25">
      <c r="A371" s="12"/>
      <c r="B371" s="2"/>
      <c r="C371" s="2"/>
      <c r="D371" s="2"/>
      <c r="E371" s="28"/>
    </row>
    <row r="372" spans="1:5" x14ac:dyDescent="0.25">
      <c r="A372" s="12"/>
      <c r="B372" s="2"/>
      <c r="C372" s="2"/>
      <c r="D372" s="2"/>
      <c r="E372" s="28"/>
    </row>
    <row r="373" spans="1:5" x14ac:dyDescent="0.25">
      <c r="A373" s="12"/>
      <c r="B373" s="2"/>
      <c r="C373" s="2"/>
      <c r="D373" s="2"/>
      <c r="E373" s="28"/>
    </row>
    <row r="374" spans="1:5" x14ac:dyDescent="0.25">
      <c r="A374" s="12"/>
      <c r="B374" s="2"/>
      <c r="C374" s="2"/>
      <c r="D374" s="2"/>
      <c r="E374" s="28"/>
    </row>
    <row r="375" spans="1:5" x14ac:dyDescent="0.25">
      <c r="A375" s="12"/>
      <c r="B375" s="2"/>
      <c r="C375" s="2"/>
      <c r="D375" s="2"/>
      <c r="E375" s="30"/>
    </row>
    <row r="376" spans="1:5" x14ac:dyDescent="0.25">
      <c r="A376" s="12"/>
      <c r="B376" s="2"/>
      <c r="C376" s="2"/>
      <c r="D376" s="2"/>
      <c r="E376" s="30"/>
    </row>
    <row r="377" spans="1:5" x14ac:dyDescent="0.25">
      <c r="A377" s="12"/>
      <c r="B377" s="2"/>
      <c r="C377" s="2"/>
      <c r="D377" s="2"/>
      <c r="E377" s="30"/>
    </row>
    <row r="378" spans="1:5" x14ac:dyDescent="0.25">
      <c r="A378" s="12"/>
      <c r="B378" s="2"/>
      <c r="C378" s="2"/>
      <c r="D378" s="2"/>
      <c r="E378" s="28"/>
    </row>
    <row r="379" spans="1:5" x14ac:dyDescent="0.25">
      <c r="A379" s="12"/>
      <c r="B379" s="2"/>
      <c r="C379" s="2"/>
      <c r="D379" s="2"/>
      <c r="E379" s="28"/>
    </row>
    <row r="380" spans="1:5" x14ac:dyDescent="0.25">
      <c r="A380" s="12"/>
      <c r="B380" s="2"/>
      <c r="C380" s="2"/>
      <c r="D380" s="2"/>
      <c r="E380" s="28"/>
    </row>
    <row r="381" spans="1:5" x14ac:dyDescent="0.25">
      <c r="A381" s="12"/>
      <c r="B381" s="2"/>
      <c r="C381" s="2"/>
      <c r="D381" s="2"/>
      <c r="E381" s="28"/>
    </row>
    <row r="382" spans="1:5" x14ac:dyDescent="0.25">
      <c r="A382" s="12"/>
      <c r="B382" s="2"/>
      <c r="C382" s="2"/>
      <c r="D382" s="2"/>
      <c r="E382" s="28"/>
    </row>
    <row r="383" spans="1:5" x14ac:dyDescent="0.25">
      <c r="A383" s="12"/>
      <c r="B383" s="2"/>
      <c r="C383" s="2"/>
      <c r="D383" s="2"/>
      <c r="E383" s="28"/>
    </row>
    <row r="384" spans="1:5" x14ac:dyDescent="0.25">
      <c r="A384" s="12"/>
      <c r="B384" s="2"/>
      <c r="C384" s="2"/>
      <c r="D384" s="2"/>
      <c r="E384" s="28"/>
    </row>
    <row r="385" spans="1:5" x14ac:dyDescent="0.25">
      <c r="A385" s="12"/>
      <c r="B385" s="2"/>
      <c r="C385" s="2"/>
      <c r="D385" s="2"/>
      <c r="E385" s="28"/>
    </row>
    <row r="386" spans="1:5" x14ac:dyDescent="0.25">
      <c r="A386" s="12"/>
      <c r="B386" s="2"/>
      <c r="C386" s="2"/>
      <c r="D386" s="2"/>
      <c r="E386" s="30"/>
    </row>
    <row r="387" spans="1:5" x14ac:dyDescent="0.25">
      <c r="A387" s="12"/>
      <c r="B387" s="2"/>
      <c r="C387" s="2"/>
      <c r="D387" s="2"/>
      <c r="E387" s="28"/>
    </row>
    <row r="388" spans="1:5" x14ac:dyDescent="0.25">
      <c r="A388" s="12"/>
      <c r="B388" s="10"/>
      <c r="C388" s="10"/>
      <c r="D388" s="10"/>
      <c r="E388" s="30"/>
    </row>
    <row r="389" spans="1:5" x14ac:dyDescent="0.25">
      <c r="A389" s="12"/>
      <c r="B389" s="2"/>
      <c r="C389" s="2"/>
      <c r="D389" s="2"/>
      <c r="E389" s="30"/>
    </row>
    <row r="390" spans="1:5" x14ac:dyDescent="0.25">
      <c r="A390" s="12"/>
      <c r="B390" s="2"/>
      <c r="C390" s="2"/>
      <c r="D390" s="2"/>
      <c r="E390" s="30"/>
    </row>
    <row r="391" spans="1:5" x14ac:dyDescent="0.25">
      <c r="A391" s="12"/>
      <c r="B391" s="2"/>
      <c r="C391" s="2"/>
      <c r="D391" s="2"/>
      <c r="E391" s="30"/>
    </row>
    <row r="392" spans="1:5" x14ac:dyDescent="0.25">
      <c r="A392" s="12"/>
      <c r="B392" s="2"/>
      <c r="C392" s="2"/>
      <c r="D392" s="2"/>
      <c r="E392" s="30"/>
    </row>
    <row r="393" spans="1:5" x14ac:dyDescent="0.25">
      <c r="A393" s="12"/>
      <c r="B393" s="2"/>
      <c r="C393" s="2"/>
      <c r="D393" s="2"/>
      <c r="E393" s="28"/>
    </row>
    <row r="394" spans="1:5" x14ac:dyDescent="0.25">
      <c r="A394" s="12"/>
      <c r="B394" s="2"/>
      <c r="C394" s="2"/>
      <c r="D394" s="2"/>
      <c r="E394" s="28"/>
    </row>
    <row r="395" spans="1:5" x14ac:dyDescent="0.25">
      <c r="A395" s="12"/>
      <c r="B395" s="2"/>
      <c r="C395" s="2"/>
      <c r="D395" s="2"/>
      <c r="E395" s="30"/>
    </row>
    <row r="396" spans="1:5" x14ac:dyDescent="0.25">
      <c r="A396" s="12"/>
      <c r="B396" s="2"/>
      <c r="C396" s="2"/>
      <c r="D396" s="2"/>
      <c r="E396" s="28"/>
    </row>
    <row r="397" spans="1:5" x14ac:dyDescent="0.25">
      <c r="A397" s="12"/>
      <c r="B397" s="2"/>
      <c r="C397" s="2"/>
      <c r="D397" s="2"/>
      <c r="E397" s="30"/>
    </row>
    <row r="398" spans="1:5" x14ac:dyDescent="0.25">
      <c r="A398" s="12"/>
      <c r="B398" s="2"/>
      <c r="C398" s="2"/>
      <c r="D398" s="2"/>
      <c r="E398" s="30"/>
    </row>
    <row r="399" spans="1:5" x14ac:dyDescent="0.25">
      <c r="A399" s="12"/>
      <c r="B399" s="2"/>
      <c r="C399" s="2"/>
      <c r="D399" s="2"/>
      <c r="E399" s="30"/>
    </row>
    <row r="400" spans="1:5" x14ac:dyDescent="0.25">
      <c r="A400" s="12"/>
      <c r="B400" s="2"/>
      <c r="C400" s="2"/>
      <c r="D400" s="2"/>
      <c r="E400" s="30"/>
    </row>
    <row r="401" spans="1:5" x14ac:dyDescent="0.25">
      <c r="A401" s="12"/>
      <c r="B401" s="2"/>
      <c r="C401" s="2"/>
      <c r="D401" s="2"/>
      <c r="E401" s="28"/>
    </row>
    <row r="402" spans="1:5" x14ac:dyDescent="0.25">
      <c r="A402" s="12"/>
      <c r="B402" s="10"/>
      <c r="C402" s="10"/>
      <c r="D402" s="10"/>
      <c r="E402" s="30"/>
    </row>
    <row r="403" spans="1:5" x14ac:dyDescent="0.25">
      <c r="A403" s="12"/>
      <c r="B403" s="2"/>
      <c r="C403" s="2"/>
      <c r="D403" s="2"/>
      <c r="E403" s="30"/>
    </row>
    <row r="404" spans="1:5" x14ac:dyDescent="0.25">
      <c r="A404" s="12"/>
      <c r="B404" s="2"/>
      <c r="C404" s="2"/>
      <c r="D404" s="2"/>
      <c r="E404" s="30"/>
    </row>
    <row r="405" spans="1:5" x14ac:dyDescent="0.25">
      <c r="A405" s="12"/>
      <c r="B405" s="2"/>
      <c r="C405" s="2"/>
      <c r="D405" s="2"/>
      <c r="E405" s="30"/>
    </row>
    <row r="406" spans="1:5" x14ac:dyDescent="0.25">
      <c r="A406" s="12"/>
      <c r="B406" s="2"/>
      <c r="C406" s="2"/>
      <c r="D406" s="2"/>
      <c r="E406" s="30"/>
    </row>
    <row r="407" spans="1:5" x14ac:dyDescent="0.25">
      <c r="A407" s="12"/>
      <c r="B407" s="2"/>
      <c r="C407" s="2"/>
      <c r="D407" s="2"/>
      <c r="E407" s="30"/>
    </row>
    <row r="408" spans="1:5" x14ac:dyDescent="0.25">
      <c r="A408" s="12"/>
      <c r="B408" s="2"/>
      <c r="C408" s="2"/>
      <c r="D408" s="2"/>
      <c r="E408" s="28"/>
    </row>
    <row r="409" spans="1:5" x14ac:dyDescent="0.25">
      <c r="A409" s="12"/>
      <c r="B409" s="2"/>
      <c r="C409" s="2"/>
      <c r="D409" s="2"/>
      <c r="E409" s="30"/>
    </row>
    <row r="410" spans="1:5" x14ac:dyDescent="0.25">
      <c r="A410" s="12"/>
      <c r="B410" s="2"/>
      <c r="C410" s="2"/>
      <c r="D410" s="2"/>
      <c r="E410" s="30"/>
    </row>
    <row r="411" spans="1:5" x14ac:dyDescent="0.25">
      <c r="A411" s="12"/>
      <c r="B411" s="2"/>
      <c r="C411" s="2"/>
      <c r="D411" s="2"/>
      <c r="E411" s="30"/>
    </row>
    <row r="412" spans="1:5" x14ac:dyDescent="0.25">
      <c r="A412" s="12"/>
      <c r="B412" s="2"/>
      <c r="C412" s="2"/>
      <c r="D412" s="2"/>
      <c r="E412" s="28"/>
    </row>
    <row r="413" spans="1:5" x14ac:dyDescent="0.25">
      <c r="A413" s="12"/>
      <c r="B413" s="2"/>
      <c r="C413" s="2"/>
      <c r="D413" s="2"/>
      <c r="E413" s="30"/>
    </row>
    <row r="414" spans="1:5" x14ac:dyDescent="0.25">
      <c r="A414" s="12"/>
      <c r="B414" s="2"/>
      <c r="C414" s="2"/>
      <c r="D414" s="2"/>
      <c r="E414" s="30"/>
    </row>
    <row r="415" spans="1:5" x14ac:dyDescent="0.25">
      <c r="A415" s="12"/>
      <c r="B415" s="2"/>
      <c r="C415" s="2"/>
      <c r="D415" s="2"/>
      <c r="E415" s="30"/>
    </row>
    <row r="416" spans="1:5" x14ac:dyDescent="0.25">
      <c r="A416" s="12"/>
      <c r="B416" s="2"/>
      <c r="C416" s="2"/>
      <c r="D416" s="2"/>
      <c r="E416" s="34"/>
    </row>
    <row r="417" spans="1:5" x14ac:dyDescent="0.25">
      <c r="A417" s="12"/>
      <c r="B417" s="2"/>
      <c r="C417" s="2"/>
      <c r="D417" s="2"/>
      <c r="E417" s="34"/>
    </row>
    <row r="418" spans="1:5" x14ac:dyDescent="0.25">
      <c r="A418" s="12"/>
      <c r="B418" s="2"/>
      <c r="C418" s="2"/>
      <c r="D418" s="2"/>
      <c r="E418" s="28"/>
    </row>
    <row r="419" spans="1:5" x14ac:dyDescent="0.25">
      <c r="A419" s="12"/>
      <c r="B419" s="2"/>
      <c r="C419" s="2"/>
      <c r="D419" s="2"/>
      <c r="E419" s="28"/>
    </row>
    <row r="420" spans="1:5" x14ac:dyDescent="0.25">
      <c r="A420" s="12"/>
      <c r="B420" s="2"/>
      <c r="C420" s="2"/>
      <c r="D420" s="2"/>
      <c r="E420" s="28"/>
    </row>
    <row r="421" spans="1:5" x14ac:dyDescent="0.25">
      <c r="A421" s="12"/>
      <c r="B421" s="2"/>
      <c r="C421" s="2"/>
      <c r="D421" s="2"/>
      <c r="E421" s="28"/>
    </row>
    <row r="422" spans="1:5" x14ac:dyDescent="0.25">
      <c r="A422" s="12"/>
      <c r="B422" s="2"/>
      <c r="C422" s="2"/>
      <c r="D422" s="2"/>
      <c r="E422" s="30"/>
    </row>
    <row r="423" spans="1:5" x14ac:dyDescent="0.25">
      <c r="A423" s="12"/>
      <c r="B423" s="2"/>
      <c r="C423" s="2"/>
      <c r="D423" s="2"/>
      <c r="E423" s="28"/>
    </row>
    <row r="424" spans="1:5" x14ac:dyDescent="0.25">
      <c r="A424" s="12"/>
      <c r="B424" s="2"/>
      <c r="C424" s="2"/>
      <c r="D424" s="2"/>
      <c r="E424" s="28"/>
    </row>
    <row r="425" spans="1:5" x14ac:dyDescent="0.25">
      <c r="A425" s="12"/>
      <c r="B425" s="2"/>
      <c r="C425" s="2"/>
      <c r="D425" s="2"/>
      <c r="E425" s="28"/>
    </row>
    <row r="426" spans="1:5" x14ac:dyDescent="0.25">
      <c r="A426" s="12"/>
      <c r="B426" s="2"/>
      <c r="C426" s="2"/>
      <c r="D426" s="2"/>
      <c r="E426" s="30"/>
    </row>
    <row r="427" spans="1:5" x14ac:dyDescent="0.25">
      <c r="A427" s="12"/>
      <c r="B427" s="2"/>
      <c r="C427" s="2"/>
      <c r="D427" s="2"/>
      <c r="E427" s="28"/>
    </row>
    <row r="428" spans="1:5" x14ac:dyDescent="0.25">
      <c r="A428" s="12"/>
      <c r="B428" s="2"/>
      <c r="C428" s="2"/>
      <c r="D428" s="2"/>
      <c r="E428" s="28"/>
    </row>
    <row r="429" spans="1:5" x14ac:dyDescent="0.25">
      <c r="A429" s="12"/>
      <c r="B429" s="2"/>
      <c r="C429" s="2"/>
      <c r="D429" s="2"/>
      <c r="E429" s="28"/>
    </row>
    <row r="430" spans="1:5" x14ac:dyDescent="0.25">
      <c r="A430" s="12"/>
      <c r="B430" s="2"/>
      <c r="C430" s="2"/>
      <c r="D430" s="2"/>
      <c r="E430" s="28"/>
    </row>
    <row r="431" spans="1:5" x14ac:dyDescent="0.25">
      <c r="A431" s="12"/>
      <c r="B431" s="2"/>
      <c r="C431" s="2"/>
      <c r="D431" s="2"/>
      <c r="E431" s="28"/>
    </row>
    <row r="432" spans="1:5" x14ac:dyDescent="0.25">
      <c r="A432" s="12"/>
      <c r="B432" s="2"/>
      <c r="C432" s="2"/>
      <c r="D432" s="2"/>
      <c r="E432" s="28"/>
    </row>
    <row r="433" spans="1:5" x14ac:dyDescent="0.25">
      <c r="A433" s="12"/>
      <c r="B433" s="2"/>
      <c r="C433" s="2"/>
      <c r="D433" s="2"/>
      <c r="E433" s="28"/>
    </row>
    <row r="434" spans="1:5" x14ac:dyDescent="0.25">
      <c r="A434" s="12"/>
      <c r="B434" s="2"/>
      <c r="C434" s="2"/>
      <c r="D434" s="2"/>
      <c r="E434" s="28"/>
    </row>
    <row r="435" spans="1:5" x14ac:dyDescent="0.25">
      <c r="A435" s="12"/>
      <c r="B435" s="2"/>
      <c r="C435" s="2"/>
      <c r="D435" s="2"/>
      <c r="E435" s="35"/>
    </row>
    <row r="436" spans="1:5" x14ac:dyDescent="0.25">
      <c r="A436" s="12"/>
      <c r="B436" s="2"/>
      <c r="C436" s="2"/>
      <c r="D436" s="2"/>
      <c r="E436" s="28"/>
    </row>
    <row r="437" spans="1:5" x14ac:dyDescent="0.25">
      <c r="A437" s="12"/>
      <c r="B437" s="2"/>
      <c r="C437" s="2"/>
      <c r="D437" s="2"/>
      <c r="E437" s="30"/>
    </row>
    <row r="438" spans="1:5" x14ac:dyDescent="0.25">
      <c r="A438" s="12"/>
      <c r="B438" s="2"/>
      <c r="C438" s="2"/>
      <c r="D438" s="2"/>
      <c r="E438" s="28"/>
    </row>
    <row r="439" spans="1:5" x14ac:dyDescent="0.25">
      <c r="A439" s="12"/>
      <c r="B439" s="2"/>
      <c r="C439" s="2"/>
      <c r="D439" s="2"/>
      <c r="E439" s="28"/>
    </row>
    <row r="440" spans="1:5" x14ac:dyDescent="0.25">
      <c r="A440" s="12"/>
      <c r="B440" s="2"/>
      <c r="C440" s="2"/>
      <c r="D440" s="2"/>
      <c r="E440" s="28"/>
    </row>
    <row r="441" spans="1:5" x14ac:dyDescent="0.25">
      <c r="A441" s="12"/>
      <c r="B441" s="2"/>
      <c r="C441" s="2"/>
      <c r="D441" s="2"/>
      <c r="E441" s="28"/>
    </row>
    <row r="442" spans="1:5" x14ac:dyDescent="0.25">
      <c r="A442" s="12"/>
      <c r="B442" s="2"/>
      <c r="C442" s="2"/>
      <c r="D442" s="2"/>
      <c r="E442" s="30"/>
    </row>
    <row r="443" spans="1:5" x14ac:dyDescent="0.25">
      <c r="A443" s="12"/>
      <c r="B443" s="2"/>
      <c r="C443" s="2"/>
      <c r="D443" s="2"/>
      <c r="E443" s="28"/>
    </row>
    <row r="444" spans="1:5" x14ac:dyDescent="0.25">
      <c r="A444" s="12"/>
      <c r="B444" s="2"/>
      <c r="C444" s="2"/>
      <c r="D444" s="2"/>
      <c r="E444" s="28"/>
    </row>
    <row r="445" spans="1:5" x14ac:dyDescent="0.25">
      <c r="A445" s="12"/>
      <c r="B445" s="2"/>
      <c r="C445" s="2"/>
      <c r="D445" s="2"/>
      <c r="E445" s="28"/>
    </row>
    <row r="446" spans="1:5" x14ac:dyDescent="0.25">
      <c r="A446" s="12"/>
      <c r="B446" s="2"/>
      <c r="C446" s="2"/>
      <c r="D446" s="2"/>
      <c r="E446" s="30"/>
    </row>
    <row r="447" spans="1:5" x14ac:dyDescent="0.25">
      <c r="A447" s="12"/>
      <c r="B447" s="2"/>
      <c r="C447" s="2"/>
      <c r="D447" s="2"/>
      <c r="E447" s="28"/>
    </row>
    <row r="448" spans="1:5" x14ac:dyDescent="0.25">
      <c r="A448" s="12"/>
      <c r="B448" s="2"/>
      <c r="C448" s="2"/>
      <c r="D448" s="2"/>
      <c r="E448" s="28"/>
    </row>
    <row r="449" spans="1:5" x14ac:dyDescent="0.25">
      <c r="A449" s="12"/>
      <c r="B449" s="2"/>
      <c r="C449" s="2"/>
      <c r="D449" s="2"/>
      <c r="E449" s="30"/>
    </row>
    <row r="450" spans="1:5" x14ac:dyDescent="0.25">
      <c r="A450" s="12"/>
      <c r="B450" s="2"/>
      <c r="C450" s="2"/>
      <c r="D450" s="2"/>
      <c r="E450" s="30"/>
    </row>
    <row r="451" spans="1:5" x14ac:dyDescent="0.25">
      <c r="A451" s="12"/>
      <c r="B451" s="2"/>
      <c r="C451" s="2"/>
      <c r="D451" s="2"/>
      <c r="E451" s="28"/>
    </row>
    <row r="452" spans="1:5" x14ac:dyDescent="0.25">
      <c r="A452" s="12"/>
      <c r="B452" s="2"/>
      <c r="C452" s="2"/>
      <c r="D452" s="2"/>
      <c r="E452" s="30"/>
    </row>
    <row r="453" spans="1:5" x14ac:dyDescent="0.25">
      <c r="A453" s="12"/>
      <c r="B453" s="2"/>
      <c r="C453" s="2"/>
      <c r="D453" s="2"/>
      <c r="E453" s="28"/>
    </row>
    <row r="454" spans="1:5" x14ac:dyDescent="0.25">
      <c r="A454" s="12"/>
      <c r="B454" s="2"/>
      <c r="C454" s="2"/>
      <c r="D454" s="2"/>
      <c r="E454" s="30"/>
    </row>
    <row r="455" spans="1:5" x14ac:dyDescent="0.25">
      <c r="A455" s="12"/>
      <c r="B455" s="2"/>
      <c r="C455" s="2"/>
      <c r="D455" s="2"/>
      <c r="E455" s="30"/>
    </row>
    <row r="456" spans="1:5" x14ac:dyDescent="0.25">
      <c r="A456" s="12"/>
      <c r="B456" s="2"/>
      <c r="C456" s="2"/>
      <c r="D456" s="2"/>
      <c r="E456" s="30"/>
    </row>
    <row r="457" spans="1:5" x14ac:dyDescent="0.25">
      <c r="A457" s="12"/>
      <c r="B457" s="2"/>
      <c r="C457" s="2"/>
      <c r="D457" s="2"/>
      <c r="E457" s="30"/>
    </row>
    <row r="458" spans="1:5" x14ac:dyDescent="0.25">
      <c r="A458" s="12"/>
      <c r="B458" s="2"/>
      <c r="C458" s="2"/>
      <c r="D458" s="2"/>
      <c r="E458" s="30"/>
    </row>
    <row r="459" spans="1:5" x14ac:dyDescent="0.25">
      <c r="A459" s="12"/>
      <c r="B459" s="2"/>
      <c r="C459" s="2"/>
      <c r="D459" s="2"/>
      <c r="E459" s="30"/>
    </row>
    <row r="460" spans="1:5" x14ac:dyDescent="0.25">
      <c r="A460" s="12"/>
      <c r="B460" s="2"/>
      <c r="C460" s="2"/>
      <c r="D460" s="2"/>
      <c r="E460" s="30"/>
    </row>
    <row r="461" spans="1:5" x14ac:dyDescent="0.25">
      <c r="A461" s="12"/>
      <c r="B461" s="2"/>
      <c r="C461" s="2"/>
      <c r="D461" s="2"/>
      <c r="E461" s="30"/>
    </row>
    <row r="462" spans="1:5" x14ac:dyDescent="0.25">
      <c r="A462" s="12"/>
      <c r="B462" s="2"/>
      <c r="C462" s="2"/>
      <c r="D462" s="2"/>
      <c r="E462" s="30"/>
    </row>
    <row r="463" spans="1:5" x14ac:dyDescent="0.25">
      <c r="A463" s="12"/>
      <c r="B463" s="2"/>
      <c r="C463" s="2"/>
      <c r="D463" s="2"/>
      <c r="E463" s="30"/>
    </row>
    <row r="464" spans="1:5" x14ac:dyDescent="0.25">
      <c r="A464" s="12"/>
      <c r="B464" s="2"/>
      <c r="C464" s="2"/>
      <c r="D464" s="2"/>
      <c r="E464" s="30"/>
    </row>
    <row r="465" spans="1:5" x14ac:dyDescent="0.25">
      <c r="A465" s="12"/>
      <c r="B465" s="2"/>
      <c r="C465" s="2"/>
      <c r="D465" s="2"/>
      <c r="E465" s="30"/>
    </row>
    <row r="466" spans="1:5" x14ac:dyDescent="0.25">
      <c r="A466" s="12"/>
      <c r="B466" s="2"/>
      <c r="C466" s="2"/>
      <c r="D466" s="2"/>
      <c r="E466" s="30"/>
    </row>
    <row r="467" spans="1:5" x14ac:dyDescent="0.25">
      <c r="A467" s="12"/>
      <c r="B467" s="2"/>
      <c r="C467" s="2"/>
      <c r="D467" s="2"/>
      <c r="E467" s="30"/>
    </row>
    <row r="468" spans="1:5" x14ac:dyDescent="0.25">
      <c r="A468" s="12"/>
      <c r="B468" s="2"/>
      <c r="C468" s="2"/>
      <c r="D468" s="2"/>
      <c r="E468" s="30"/>
    </row>
    <row r="469" spans="1:5" x14ac:dyDescent="0.25">
      <c r="A469" s="12"/>
      <c r="B469" s="2"/>
      <c r="C469" s="2"/>
      <c r="D469" s="2"/>
      <c r="E469" s="30"/>
    </row>
    <row r="470" spans="1:5" x14ac:dyDescent="0.25">
      <c r="A470" s="12"/>
      <c r="B470" s="2"/>
      <c r="C470" s="2"/>
      <c r="D470" s="2"/>
      <c r="E470" s="30"/>
    </row>
    <row r="471" spans="1:5" x14ac:dyDescent="0.25">
      <c r="A471" s="12"/>
      <c r="B471" s="2"/>
      <c r="C471" s="2"/>
      <c r="D471" s="2"/>
      <c r="E471" s="28"/>
    </row>
    <row r="472" spans="1:5" x14ac:dyDescent="0.25">
      <c r="A472" s="12"/>
      <c r="B472" s="2"/>
      <c r="C472" s="2"/>
      <c r="D472" s="2"/>
      <c r="E472" s="28"/>
    </row>
    <row r="473" spans="1:5" x14ac:dyDescent="0.25">
      <c r="A473" s="12"/>
      <c r="B473" s="2"/>
      <c r="C473" s="2"/>
      <c r="D473" s="2"/>
      <c r="E473" s="28"/>
    </row>
    <row r="474" spans="1:5" x14ac:dyDescent="0.25">
      <c r="A474" s="12"/>
      <c r="B474" s="2"/>
      <c r="C474" s="2"/>
      <c r="D474" s="2"/>
      <c r="E474" s="30"/>
    </row>
    <row r="475" spans="1:5" x14ac:dyDescent="0.25">
      <c r="A475" s="12"/>
      <c r="B475" s="2"/>
      <c r="C475" s="2"/>
      <c r="D475" s="2"/>
      <c r="E475" s="30"/>
    </row>
    <row r="476" spans="1:5" x14ac:dyDescent="0.25">
      <c r="A476" s="12"/>
      <c r="B476" s="2"/>
      <c r="C476" s="2"/>
      <c r="D476" s="2"/>
      <c r="E476" s="30"/>
    </row>
    <row r="477" spans="1:5" x14ac:dyDescent="0.25">
      <c r="A477" s="12"/>
      <c r="B477" s="2"/>
      <c r="C477" s="2"/>
      <c r="D477" s="2"/>
      <c r="E477" s="30"/>
    </row>
    <row r="478" spans="1:5" x14ac:dyDescent="0.25">
      <c r="A478" s="12"/>
      <c r="B478" s="2"/>
      <c r="C478" s="2"/>
      <c r="D478" s="2"/>
      <c r="E478" s="30"/>
    </row>
    <row r="479" spans="1:5" x14ac:dyDescent="0.25">
      <c r="A479" s="12"/>
      <c r="B479" s="2"/>
      <c r="C479" s="2"/>
      <c r="D479" s="2"/>
      <c r="E479" s="28"/>
    </row>
    <row r="480" spans="1:5" x14ac:dyDescent="0.25">
      <c r="A480" s="12"/>
      <c r="B480" s="2"/>
      <c r="C480" s="2"/>
      <c r="D480" s="2"/>
      <c r="E480" s="28"/>
    </row>
    <row r="481" spans="1:5" x14ac:dyDescent="0.25">
      <c r="A481" s="12"/>
      <c r="B481" s="2"/>
      <c r="C481" s="2"/>
      <c r="D481" s="2"/>
      <c r="E481" s="28"/>
    </row>
    <row r="482" spans="1:5" x14ac:dyDescent="0.25">
      <c r="A482" s="12"/>
      <c r="B482" s="2"/>
      <c r="C482" s="2"/>
      <c r="D482" s="2"/>
      <c r="E482" s="28"/>
    </row>
    <row r="483" spans="1:5" x14ac:dyDescent="0.25">
      <c r="A483" s="12"/>
      <c r="B483" s="2"/>
      <c r="C483" s="2"/>
      <c r="D483" s="2"/>
      <c r="E483" s="28"/>
    </row>
    <row r="484" spans="1:5" x14ac:dyDescent="0.25">
      <c r="A484" s="12"/>
      <c r="B484" s="2"/>
      <c r="C484" s="2"/>
      <c r="D484" s="2"/>
      <c r="E484" s="28"/>
    </row>
    <row r="485" spans="1:5" x14ac:dyDescent="0.25">
      <c r="A485" s="12"/>
      <c r="B485" s="2"/>
      <c r="C485" s="2"/>
      <c r="D485" s="2"/>
      <c r="E485" s="28"/>
    </row>
    <row r="486" spans="1:5" x14ac:dyDescent="0.25">
      <c r="A486" s="12"/>
      <c r="B486" s="2"/>
      <c r="C486" s="2"/>
      <c r="D486" s="2"/>
      <c r="E486" s="30"/>
    </row>
    <row r="487" spans="1:5" x14ac:dyDescent="0.25">
      <c r="A487" s="12"/>
      <c r="B487" s="2"/>
      <c r="C487" s="2"/>
      <c r="D487" s="2"/>
      <c r="E487" s="28"/>
    </row>
    <row r="488" spans="1:5" x14ac:dyDescent="0.25">
      <c r="A488" s="12"/>
      <c r="B488" s="2"/>
      <c r="C488" s="2"/>
      <c r="D488" s="2"/>
      <c r="E488" s="28"/>
    </row>
    <row r="489" spans="1:5" x14ac:dyDescent="0.25">
      <c r="A489" s="12"/>
      <c r="B489" s="2"/>
      <c r="C489" s="2"/>
      <c r="D489" s="2"/>
      <c r="E489" s="28"/>
    </row>
    <row r="490" spans="1:5" x14ac:dyDescent="0.25">
      <c r="A490" s="12"/>
      <c r="B490" s="2"/>
      <c r="C490" s="2"/>
      <c r="D490" s="2"/>
      <c r="E490" s="28"/>
    </row>
    <row r="491" spans="1:5" x14ac:dyDescent="0.25">
      <c r="A491" s="12"/>
      <c r="B491" s="2"/>
      <c r="C491" s="2"/>
      <c r="D491" s="2"/>
      <c r="E491" s="28"/>
    </row>
    <row r="492" spans="1:5" x14ac:dyDescent="0.25">
      <c r="A492" s="12"/>
      <c r="B492" s="2"/>
      <c r="C492" s="2"/>
      <c r="D492" s="2"/>
      <c r="E492" s="30"/>
    </row>
    <row r="493" spans="1:5" x14ac:dyDescent="0.25">
      <c r="A493" s="12"/>
      <c r="B493" s="2"/>
      <c r="C493" s="2"/>
      <c r="D493" s="2"/>
      <c r="E493" s="30"/>
    </row>
    <row r="494" spans="1:5" x14ac:dyDescent="0.25">
      <c r="A494" s="12"/>
      <c r="B494" s="2"/>
      <c r="C494" s="2"/>
      <c r="D494" s="2"/>
      <c r="E494" s="30"/>
    </row>
    <row r="495" spans="1:5" x14ac:dyDescent="0.25">
      <c r="A495" s="12"/>
      <c r="B495" s="2"/>
      <c r="C495" s="2"/>
      <c r="D495" s="2"/>
      <c r="E495" s="30"/>
    </row>
    <row r="496" spans="1:5" x14ac:dyDescent="0.25">
      <c r="A496" s="12"/>
      <c r="B496" s="2"/>
      <c r="C496" s="2"/>
      <c r="D496" s="2"/>
      <c r="E496" s="30"/>
    </row>
    <row r="497" spans="1:5" x14ac:dyDescent="0.25">
      <c r="A497" s="12"/>
      <c r="B497" s="2"/>
      <c r="C497" s="2"/>
      <c r="D497" s="2"/>
      <c r="E497" s="30"/>
    </row>
    <row r="498" spans="1:5" x14ac:dyDescent="0.25">
      <c r="A498" s="12"/>
      <c r="B498" s="2"/>
      <c r="C498" s="2"/>
      <c r="D498" s="2"/>
      <c r="E498" s="30"/>
    </row>
    <row r="499" spans="1:5" x14ac:dyDescent="0.25">
      <c r="A499" s="12"/>
      <c r="B499" s="2"/>
      <c r="C499" s="2"/>
      <c r="D499" s="2"/>
      <c r="E499" s="30"/>
    </row>
    <row r="500" spans="1:5" x14ac:dyDescent="0.25">
      <c r="A500" s="12"/>
      <c r="B500" s="10"/>
      <c r="C500" s="10"/>
      <c r="D500" s="10"/>
      <c r="E500" s="30"/>
    </row>
    <row r="501" spans="1:5" x14ac:dyDescent="0.25">
      <c r="A501" s="12"/>
      <c r="B501" s="2"/>
      <c r="C501" s="2"/>
      <c r="D501" s="2"/>
      <c r="E501" s="30"/>
    </row>
    <row r="502" spans="1:5" x14ac:dyDescent="0.25">
      <c r="A502" s="12"/>
      <c r="B502" s="2"/>
      <c r="C502" s="2"/>
      <c r="D502" s="2"/>
      <c r="E502" s="30"/>
    </row>
    <row r="503" spans="1:5" x14ac:dyDescent="0.25">
      <c r="A503" s="12"/>
      <c r="B503" s="2"/>
      <c r="C503" s="2"/>
      <c r="D503" s="2"/>
      <c r="E503" s="30"/>
    </row>
    <row r="504" spans="1:5" x14ac:dyDescent="0.25">
      <c r="A504" s="12"/>
      <c r="B504" s="2"/>
      <c r="C504" s="2"/>
      <c r="D504" s="2"/>
      <c r="E504" s="30"/>
    </row>
    <row r="505" spans="1:5" x14ac:dyDescent="0.25">
      <c r="A505" s="12"/>
      <c r="B505" s="2"/>
      <c r="C505" s="2"/>
      <c r="D505" s="2"/>
      <c r="E505" s="30"/>
    </row>
    <row r="506" spans="1:5" x14ac:dyDescent="0.25">
      <c r="A506" s="12"/>
      <c r="B506" s="2"/>
      <c r="C506" s="2"/>
      <c r="D506" s="2"/>
      <c r="E506" s="28"/>
    </row>
    <row r="507" spans="1:5" x14ac:dyDescent="0.25">
      <c r="A507" s="12"/>
      <c r="B507" s="2"/>
      <c r="C507" s="2"/>
      <c r="D507" s="2"/>
      <c r="E507" s="30"/>
    </row>
    <row r="508" spans="1:5" x14ac:dyDescent="0.25">
      <c r="A508" s="12"/>
      <c r="B508" s="2"/>
      <c r="C508" s="2"/>
      <c r="D508" s="2"/>
      <c r="E508" s="28"/>
    </row>
    <row r="509" spans="1:5" x14ac:dyDescent="0.25">
      <c r="A509" s="12"/>
      <c r="B509" s="2"/>
      <c r="C509" s="2"/>
      <c r="D509" s="2"/>
      <c r="E509" s="28"/>
    </row>
    <row r="510" spans="1:5" x14ac:dyDescent="0.25">
      <c r="A510" s="12"/>
      <c r="B510" s="2"/>
      <c r="C510" s="2"/>
      <c r="D510" s="2"/>
      <c r="E510" s="28"/>
    </row>
    <row r="511" spans="1:5" x14ac:dyDescent="0.25">
      <c r="A511" s="12"/>
      <c r="B511" s="2"/>
      <c r="C511" s="2"/>
      <c r="D511" s="2"/>
      <c r="E511" s="28"/>
    </row>
    <row r="512" spans="1:5" x14ac:dyDescent="0.25">
      <c r="A512" s="12"/>
      <c r="B512" s="2"/>
      <c r="C512" s="2"/>
      <c r="D512" s="2"/>
      <c r="E512" s="28"/>
    </row>
    <row r="513" spans="1:5" x14ac:dyDescent="0.25">
      <c r="A513" s="12"/>
      <c r="B513" s="2"/>
      <c r="C513" s="2"/>
      <c r="D513" s="2"/>
      <c r="E513" s="28"/>
    </row>
    <row r="514" spans="1:5" x14ac:dyDescent="0.25">
      <c r="A514" s="12"/>
      <c r="B514" s="2"/>
      <c r="C514" s="2"/>
      <c r="D514" s="2"/>
      <c r="E514" s="28"/>
    </row>
    <row r="515" spans="1:5" x14ac:dyDescent="0.25">
      <c r="A515" s="12"/>
      <c r="B515" s="2"/>
      <c r="C515" s="2"/>
      <c r="D515" s="2"/>
      <c r="E515" s="28"/>
    </row>
    <row r="516" spans="1:5" x14ac:dyDescent="0.25">
      <c r="A516" s="12"/>
      <c r="B516" s="2"/>
      <c r="C516" s="2"/>
      <c r="D516" s="2"/>
      <c r="E516" s="28"/>
    </row>
    <row r="517" spans="1:5" x14ac:dyDescent="0.25">
      <c r="A517" s="12"/>
      <c r="B517" s="2"/>
      <c r="C517" s="2"/>
      <c r="D517" s="2"/>
      <c r="E517" s="28"/>
    </row>
    <row r="518" spans="1:5" x14ac:dyDescent="0.25">
      <c r="A518" s="12"/>
      <c r="B518" s="2"/>
      <c r="C518" s="2"/>
      <c r="D518" s="2"/>
      <c r="E518" s="28"/>
    </row>
    <row r="519" spans="1:5" x14ac:dyDescent="0.25">
      <c r="A519" s="12"/>
      <c r="B519" s="2"/>
      <c r="C519" s="2"/>
      <c r="D519" s="2"/>
      <c r="E519" s="28"/>
    </row>
    <row r="520" spans="1:5" x14ac:dyDescent="0.25">
      <c r="A520" s="12"/>
      <c r="B520" s="2"/>
      <c r="C520" s="2"/>
      <c r="D520" s="2"/>
      <c r="E520" s="28"/>
    </row>
    <row r="521" spans="1:5" x14ac:dyDescent="0.25">
      <c r="A521" s="12"/>
      <c r="B521" s="2"/>
      <c r="C521" s="2"/>
      <c r="D521" s="2"/>
      <c r="E521" s="28"/>
    </row>
    <row r="522" spans="1:5" x14ac:dyDescent="0.25">
      <c r="A522" s="12"/>
      <c r="B522" s="2"/>
      <c r="C522" s="2"/>
      <c r="D522" s="2"/>
      <c r="E522" s="28"/>
    </row>
    <row r="523" spans="1:5" x14ac:dyDescent="0.25">
      <c r="A523" s="12"/>
      <c r="B523" s="2"/>
      <c r="C523" s="2"/>
      <c r="D523" s="2"/>
      <c r="E523" s="28"/>
    </row>
    <row r="524" spans="1:5" x14ac:dyDescent="0.25">
      <c r="A524" s="12"/>
      <c r="B524" s="2"/>
      <c r="C524" s="2"/>
      <c r="D524" s="2"/>
      <c r="E524" s="28"/>
    </row>
    <row r="525" spans="1:5" x14ac:dyDescent="0.25">
      <c r="A525" s="12"/>
      <c r="B525" s="2"/>
      <c r="C525" s="2"/>
      <c r="D525" s="2"/>
      <c r="E525" s="28"/>
    </row>
    <row r="526" spans="1:5" x14ac:dyDescent="0.25">
      <c r="A526" s="12"/>
      <c r="B526" s="2"/>
      <c r="C526" s="2"/>
      <c r="D526" s="2"/>
      <c r="E526" s="28"/>
    </row>
    <row r="527" spans="1:5" x14ac:dyDescent="0.25">
      <c r="A527" s="12"/>
      <c r="B527" s="2"/>
      <c r="C527" s="2"/>
      <c r="D527" s="2"/>
      <c r="E527" s="28"/>
    </row>
    <row r="528" spans="1:5" x14ac:dyDescent="0.25">
      <c r="A528" s="12"/>
      <c r="B528" s="2"/>
      <c r="C528" s="2"/>
      <c r="D528" s="2"/>
      <c r="E528" s="28"/>
    </row>
    <row r="529" spans="1:5" x14ac:dyDescent="0.25">
      <c r="A529" s="12"/>
      <c r="B529" s="2"/>
      <c r="C529" s="2"/>
      <c r="D529" s="2"/>
      <c r="E529" s="28"/>
    </row>
    <row r="530" spans="1:5" x14ac:dyDescent="0.25">
      <c r="A530" s="12"/>
      <c r="B530" s="2"/>
      <c r="C530" s="2"/>
      <c r="D530" s="2"/>
      <c r="E530" s="28"/>
    </row>
    <row r="531" spans="1:5" x14ac:dyDescent="0.25">
      <c r="A531" s="12"/>
      <c r="B531" s="2"/>
      <c r="C531" s="2"/>
      <c r="D531" s="2"/>
      <c r="E531" s="28"/>
    </row>
    <row r="532" spans="1:5" x14ac:dyDescent="0.25">
      <c r="A532" s="12"/>
      <c r="B532" s="2"/>
      <c r="C532" s="2"/>
      <c r="D532" s="2"/>
      <c r="E532" s="28"/>
    </row>
    <row r="533" spans="1:5" x14ac:dyDescent="0.25">
      <c r="A533" s="12"/>
      <c r="B533" s="2"/>
      <c r="C533" s="2"/>
      <c r="D533" s="2"/>
      <c r="E533" s="28"/>
    </row>
    <row r="534" spans="1:5" x14ac:dyDescent="0.25">
      <c r="A534" s="12"/>
      <c r="B534" s="2"/>
      <c r="C534" s="2"/>
      <c r="D534" s="2"/>
      <c r="E534" s="28"/>
    </row>
    <row r="535" spans="1:5" x14ac:dyDescent="0.25">
      <c r="A535" s="12"/>
      <c r="B535" s="2"/>
      <c r="C535" s="2"/>
      <c r="D535" s="2"/>
      <c r="E535" s="28"/>
    </row>
    <row r="536" spans="1:5" x14ac:dyDescent="0.25">
      <c r="A536" s="12"/>
      <c r="B536" s="2"/>
      <c r="C536" s="2"/>
      <c r="D536" s="2"/>
      <c r="E536" s="28"/>
    </row>
    <row r="537" spans="1:5" x14ac:dyDescent="0.25">
      <c r="A537" s="12"/>
      <c r="B537" s="2"/>
      <c r="C537" s="2"/>
      <c r="D537" s="2"/>
      <c r="E537" s="28"/>
    </row>
    <row r="538" spans="1:5" x14ac:dyDescent="0.25">
      <c r="A538" s="12"/>
      <c r="B538" s="2"/>
      <c r="C538" s="2"/>
      <c r="D538" s="2"/>
      <c r="E538" s="28"/>
    </row>
    <row r="539" spans="1:5" x14ac:dyDescent="0.25">
      <c r="A539" s="12"/>
      <c r="B539" s="2"/>
      <c r="C539" s="2"/>
      <c r="D539" s="2"/>
      <c r="E539" s="28"/>
    </row>
    <row r="540" spans="1:5" x14ac:dyDescent="0.25">
      <c r="A540" s="12"/>
      <c r="B540" s="2"/>
      <c r="C540" s="2"/>
      <c r="D540" s="2"/>
      <c r="E540" s="28"/>
    </row>
    <row r="541" spans="1:5" x14ac:dyDescent="0.25">
      <c r="A541" s="12"/>
      <c r="B541" s="2"/>
      <c r="C541" s="2"/>
      <c r="D541" s="2"/>
      <c r="E541" s="28"/>
    </row>
    <row r="542" spans="1:5" x14ac:dyDescent="0.25">
      <c r="A542" s="12"/>
      <c r="B542" s="2"/>
      <c r="C542" s="2"/>
      <c r="D542" s="2"/>
      <c r="E542" s="35"/>
    </row>
    <row r="543" spans="1:5" x14ac:dyDescent="0.25">
      <c r="A543" s="12"/>
      <c r="B543" s="2"/>
      <c r="C543" s="2"/>
      <c r="D543" s="2"/>
      <c r="E543" s="30"/>
    </row>
    <row r="544" spans="1:5" x14ac:dyDescent="0.25">
      <c r="A544" s="12"/>
      <c r="B544" s="2"/>
      <c r="C544" s="2"/>
      <c r="D544" s="2"/>
      <c r="E544" s="30"/>
    </row>
    <row r="545" spans="1:5" x14ac:dyDescent="0.25">
      <c r="A545" s="12"/>
      <c r="B545" s="2"/>
      <c r="C545" s="2"/>
      <c r="D545" s="2"/>
      <c r="E545" s="30"/>
    </row>
    <row r="546" spans="1:5" x14ac:dyDescent="0.25">
      <c r="A546" s="12"/>
      <c r="B546" s="2"/>
      <c r="C546" s="2"/>
      <c r="D546" s="2"/>
      <c r="E546" s="30"/>
    </row>
    <row r="547" spans="1:5" x14ac:dyDescent="0.25">
      <c r="A547" s="12"/>
      <c r="B547" s="2"/>
      <c r="C547" s="2"/>
      <c r="D547" s="2"/>
      <c r="E547" s="30"/>
    </row>
    <row r="548" spans="1:5" x14ac:dyDescent="0.25">
      <c r="A548" s="12"/>
      <c r="B548" s="2"/>
      <c r="C548" s="2"/>
      <c r="D548" s="2"/>
      <c r="E548" s="30"/>
    </row>
    <row r="549" spans="1:5" x14ac:dyDescent="0.25">
      <c r="A549" s="12"/>
      <c r="B549" s="2"/>
      <c r="C549" s="2"/>
      <c r="D549" s="2"/>
      <c r="E549" s="30"/>
    </row>
    <row r="550" spans="1:5" x14ac:dyDescent="0.25">
      <c r="A550" s="12"/>
      <c r="B550" s="2"/>
      <c r="C550" s="2"/>
      <c r="D550" s="2"/>
      <c r="E550" s="30"/>
    </row>
    <row r="551" spans="1:5" x14ac:dyDescent="0.25">
      <c r="A551" s="12"/>
      <c r="B551" s="2"/>
      <c r="C551" s="2"/>
      <c r="D551" s="2"/>
      <c r="E551" s="30"/>
    </row>
    <row r="552" spans="1:5" x14ac:dyDescent="0.25">
      <c r="A552" s="12"/>
      <c r="B552" s="2"/>
      <c r="C552" s="2"/>
      <c r="D552" s="2"/>
      <c r="E552" s="30"/>
    </row>
    <row r="553" spans="1:5" x14ac:dyDescent="0.25">
      <c r="A553" s="12"/>
      <c r="B553" s="2"/>
      <c r="C553" s="2"/>
      <c r="D553" s="2"/>
      <c r="E553" s="30"/>
    </row>
    <row r="554" spans="1:5" x14ac:dyDescent="0.25">
      <c r="A554" s="12"/>
      <c r="B554" s="2"/>
      <c r="C554" s="2"/>
      <c r="D554" s="2"/>
      <c r="E554" s="30"/>
    </row>
    <row r="555" spans="1:5" x14ac:dyDescent="0.25">
      <c r="A555" s="12"/>
      <c r="B555" s="2"/>
      <c r="C555" s="2"/>
      <c r="D555" s="2"/>
      <c r="E555" s="30"/>
    </row>
    <row r="556" spans="1:5" x14ac:dyDescent="0.25">
      <c r="A556" s="12"/>
      <c r="B556" s="2"/>
      <c r="C556" s="2"/>
      <c r="D556" s="2"/>
      <c r="E556" s="30"/>
    </row>
    <row r="557" spans="1:5" x14ac:dyDescent="0.25">
      <c r="A557" s="12"/>
      <c r="B557" s="2"/>
      <c r="C557" s="2"/>
      <c r="D557" s="2"/>
      <c r="E557" s="30"/>
    </row>
    <row r="558" spans="1:5" x14ac:dyDescent="0.25">
      <c r="A558" s="12"/>
      <c r="B558" s="2"/>
      <c r="C558" s="2"/>
      <c r="D558" s="2"/>
      <c r="E558" s="30"/>
    </row>
    <row r="559" spans="1:5" x14ac:dyDescent="0.25">
      <c r="A559" s="12"/>
      <c r="B559" s="2"/>
      <c r="C559" s="2"/>
      <c r="D559" s="2"/>
      <c r="E559" s="30"/>
    </row>
    <row r="560" spans="1:5" x14ac:dyDescent="0.25">
      <c r="A560" s="12"/>
      <c r="B560" s="2"/>
      <c r="C560" s="2"/>
      <c r="D560" s="2"/>
      <c r="E560" s="30"/>
    </row>
    <row r="561" spans="1:5" x14ac:dyDescent="0.25">
      <c r="A561" s="12"/>
      <c r="B561" s="2"/>
      <c r="C561" s="2"/>
      <c r="D561" s="2"/>
      <c r="E561" s="30"/>
    </row>
    <row r="562" spans="1:5" x14ac:dyDescent="0.25">
      <c r="A562" s="12"/>
      <c r="B562" s="2"/>
      <c r="C562" s="2"/>
      <c r="D562" s="2"/>
      <c r="E562" s="30"/>
    </row>
    <row r="563" spans="1:5" x14ac:dyDescent="0.25">
      <c r="A563" s="12"/>
      <c r="B563" s="2"/>
      <c r="C563" s="2"/>
      <c r="D563" s="2"/>
      <c r="E563" s="30"/>
    </row>
    <row r="564" spans="1:5" x14ac:dyDescent="0.25">
      <c r="A564" s="12"/>
      <c r="B564" s="2"/>
      <c r="C564" s="2"/>
      <c r="D564" s="2"/>
      <c r="E564" s="30"/>
    </row>
    <row r="565" spans="1:5" x14ac:dyDescent="0.25">
      <c r="A565" s="12"/>
      <c r="B565" s="2"/>
      <c r="C565" s="2"/>
      <c r="D565" s="2"/>
      <c r="E565" s="30"/>
    </row>
    <row r="566" spans="1:5" x14ac:dyDescent="0.25">
      <c r="A566" s="12"/>
      <c r="B566" s="2"/>
      <c r="C566" s="2"/>
      <c r="D566" s="2"/>
      <c r="E566" s="30"/>
    </row>
    <row r="567" spans="1:5" x14ac:dyDescent="0.25">
      <c r="A567" s="12"/>
      <c r="B567" s="2"/>
      <c r="C567" s="2"/>
      <c r="D567" s="2"/>
      <c r="E567" s="35"/>
    </row>
    <row r="568" spans="1:5" x14ac:dyDescent="0.25">
      <c r="A568" s="12"/>
      <c r="B568" s="2"/>
      <c r="C568" s="2"/>
      <c r="D568" s="2"/>
      <c r="E568" s="28"/>
    </row>
    <row r="569" spans="1:5" x14ac:dyDescent="0.25">
      <c r="A569" s="12"/>
      <c r="B569" s="2"/>
      <c r="C569" s="2"/>
      <c r="D569" s="2"/>
      <c r="E569" s="28"/>
    </row>
    <row r="570" spans="1:5" x14ac:dyDescent="0.25">
      <c r="A570" s="12"/>
      <c r="B570" s="2"/>
      <c r="C570" s="2"/>
      <c r="D570" s="2"/>
      <c r="E570" s="28"/>
    </row>
    <row r="571" spans="1:5" x14ac:dyDescent="0.25">
      <c r="A571" s="12"/>
      <c r="B571" s="2"/>
      <c r="C571" s="2"/>
      <c r="D571" s="2"/>
      <c r="E571" s="28"/>
    </row>
    <row r="572" spans="1:5" x14ac:dyDescent="0.25">
      <c r="A572" s="12"/>
      <c r="B572" s="2"/>
      <c r="C572" s="2"/>
      <c r="D572" s="2"/>
      <c r="E572" s="28"/>
    </row>
    <row r="573" spans="1:5" x14ac:dyDescent="0.25">
      <c r="A573" s="12"/>
      <c r="B573" s="2"/>
      <c r="C573" s="2"/>
      <c r="D573" s="2"/>
      <c r="E573" s="28"/>
    </row>
    <row r="574" spans="1:5" x14ac:dyDescent="0.25">
      <c r="A574" s="12"/>
      <c r="B574" s="2"/>
      <c r="C574" s="2"/>
      <c r="D574" s="2"/>
      <c r="E574" s="28"/>
    </row>
    <row r="575" spans="1:5" x14ac:dyDescent="0.25">
      <c r="A575" s="12"/>
      <c r="B575" s="2"/>
      <c r="C575" s="2"/>
      <c r="D575" s="2"/>
      <c r="E575" s="28"/>
    </row>
    <row r="576" spans="1:5" x14ac:dyDescent="0.25">
      <c r="A576" s="12"/>
      <c r="B576" s="2"/>
      <c r="C576" s="2"/>
      <c r="D576" s="2"/>
      <c r="E576" s="28"/>
    </row>
    <row r="577" spans="1:5" x14ac:dyDescent="0.25">
      <c r="A577" s="12"/>
      <c r="B577" s="2"/>
      <c r="C577" s="2"/>
      <c r="D577" s="2"/>
      <c r="E577" s="28"/>
    </row>
    <row r="578" spans="1:5" x14ac:dyDescent="0.25">
      <c r="A578" s="12"/>
      <c r="B578" s="2"/>
      <c r="C578" s="2"/>
      <c r="D578" s="2"/>
      <c r="E578" s="28"/>
    </row>
    <row r="579" spans="1:5" x14ac:dyDescent="0.25">
      <c r="A579" s="12"/>
      <c r="B579" s="2"/>
      <c r="C579" s="2"/>
      <c r="D579" s="2"/>
      <c r="E579" s="28"/>
    </row>
    <row r="580" spans="1:5" x14ac:dyDescent="0.25">
      <c r="A580" s="12"/>
      <c r="B580" s="2"/>
      <c r="C580" s="2"/>
      <c r="D580" s="2"/>
      <c r="E580" s="28"/>
    </row>
    <row r="581" spans="1:5" x14ac:dyDescent="0.25">
      <c r="A581" s="12"/>
      <c r="B581" s="2"/>
      <c r="C581" s="2"/>
      <c r="D581" s="2"/>
      <c r="E581" s="28"/>
    </row>
    <row r="582" spans="1:5" x14ac:dyDescent="0.25">
      <c r="A582" s="12"/>
      <c r="B582" s="2"/>
      <c r="C582" s="2"/>
      <c r="D582" s="2"/>
      <c r="E582" s="28"/>
    </row>
    <row r="583" spans="1:5" x14ac:dyDescent="0.25">
      <c r="A583" s="12"/>
      <c r="B583" s="2"/>
      <c r="C583" s="2"/>
      <c r="D583" s="2"/>
      <c r="E583" s="28"/>
    </row>
    <row r="584" spans="1:5" x14ac:dyDescent="0.25">
      <c r="A584" s="12"/>
      <c r="B584" s="2"/>
      <c r="C584" s="2"/>
      <c r="D584" s="2"/>
      <c r="E584" s="28"/>
    </row>
    <row r="585" spans="1:5" x14ac:dyDescent="0.25">
      <c r="A585" s="12"/>
      <c r="B585" s="2"/>
      <c r="C585" s="2"/>
      <c r="D585" s="2"/>
      <c r="E585" s="28"/>
    </row>
    <row r="586" spans="1:5" x14ac:dyDescent="0.25">
      <c r="A586" s="12"/>
      <c r="B586" s="2"/>
      <c r="C586" s="2"/>
      <c r="D586" s="2"/>
      <c r="E586" s="28"/>
    </row>
    <row r="587" spans="1:5" x14ac:dyDescent="0.25">
      <c r="A587" s="12"/>
      <c r="B587" s="2"/>
      <c r="C587" s="2"/>
      <c r="D587" s="2"/>
      <c r="E587" s="28"/>
    </row>
    <row r="588" spans="1:5" x14ac:dyDescent="0.25">
      <c r="A588" s="12"/>
      <c r="B588" s="2"/>
      <c r="C588" s="2"/>
      <c r="D588" s="2"/>
      <c r="E588" s="28"/>
    </row>
    <row r="589" spans="1:5" x14ac:dyDescent="0.25">
      <c r="A589" s="12"/>
      <c r="B589" s="2"/>
      <c r="C589" s="2"/>
      <c r="D589" s="2"/>
      <c r="E589" s="28"/>
    </row>
    <row r="590" spans="1:5" x14ac:dyDescent="0.25">
      <c r="A590" s="12"/>
      <c r="B590" s="2"/>
      <c r="C590" s="2"/>
      <c r="D590" s="2"/>
      <c r="E590" s="28"/>
    </row>
    <row r="591" spans="1:5" x14ac:dyDescent="0.25">
      <c r="A591" s="12"/>
      <c r="B591" s="2"/>
      <c r="C591" s="2"/>
      <c r="D591" s="2"/>
      <c r="E591" s="28"/>
    </row>
    <row r="592" spans="1:5" x14ac:dyDescent="0.25">
      <c r="A592" s="12"/>
      <c r="B592" s="2"/>
      <c r="C592" s="2"/>
      <c r="D592" s="2"/>
      <c r="E592" s="28"/>
    </row>
    <row r="593" spans="1:5" x14ac:dyDescent="0.25">
      <c r="A593" s="12"/>
      <c r="B593" s="2"/>
      <c r="C593" s="2"/>
      <c r="D593" s="2"/>
      <c r="E593" s="28"/>
    </row>
    <row r="594" spans="1:5" x14ac:dyDescent="0.25">
      <c r="A594" s="12"/>
      <c r="B594" s="2"/>
      <c r="C594" s="2"/>
      <c r="D594" s="2"/>
      <c r="E594" s="28"/>
    </row>
    <row r="595" spans="1:5" x14ac:dyDescent="0.25">
      <c r="A595" s="12"/>
      <c r="B595" s="2"/>
      <c r="C595" s="2"/>
      <c r="D595" s="2"/>
      <c r="E595" s="28"/>
    </row>
    <row r="596" spans="1:5" x14ac:dyDescent="0.25">
      <c r="A596" s="12"/>
      <c r="B596" s="2"/>
      <c r="C596" s="2"/>
      <c r="D596" s="2"/>
      <c r="E596" s="28"/>
    </row>
    <row r="597" spans="1:5" x14ac:dyDescent="0.25">
      <c r="A597" s="12"/>
      <c r="B597" s="2"/>
      <c r="C597" s="2"/>
      <c r="D597" s="2"/>
      <c r="E597" s="28"/>
    </row>
    <row r="598" spans="1:5" x14ac:dyDescent="0.25">
      <c r="A598" s="12"/>
      <c r="B598" s="2"/>
      <c r="C598" s="2"/>
      <c r="D598" s="2"/>
      <c r="E598" s="28"/>
    </row>
    <row r="599" spans="1:5" x14ac:dyDescent="0.25">
      <c r="A599" s="12"/>
      <c r="B599" s="2"/>
      <c r="C599" s="2"/>
      <c r="D599" s="2"/>
      <c r="E599" s="28"/>
    </row>
    <row r="600" spans="1:5" x14ac:dyDescent="0.25">
      <c r="A600" s="12"/>
      <c r="B600" s="2"/>
      <c r="C600" s="2"/>
      <c r="D600" s="2"/>
      <c r="E600" s="28"/>
    </row>
    <row r="601" spans="1:5" x14ac:dyDescent="0.25">
      <c r="A601" s="12"/>
      <c r="B601" s="2"/>
      <c r="C601" s="2"/>
      <c r="D601" s="2"/>
      <c r="E601" s="28"/>
    </row>
    <row r="602" spans="1:5" x14ac:dyDescent="0.25">
      <c r="A602" s="12"/>
      <c r="B602" s="2"/>
      <c r="C602" s="2"/>
      <c r="D602" s="2"/>
      <c r="E602" s="28"/>
    </row>
    <row r="603" spans="1:5" x14ac:dyDescent="0.25">
      <c r="A603" s="12"/>
      <c r="B603" s="2"/>
      <c r="C603" s="2"/>
      <c r="D603" s="2"/>
      <c r="E603" s="28"/>
    </row>
    <row r="604" spans="1:5" x14ac:dyDescent="0.25">
      <c r="A604" s="12"/>
      <c r="B604" s="2"/>
      <c r="C604" s="2"/>
      <c r="D604" s="2"/>
      <c r="E604" s="28"/>
    </row>
    <row r="605" spans="1:5" x14ac:dyDescent="0.25">
      <c r="A605" s="12"/>
      <c r="B605" s="2"/>
      <c r="C605" s="2"/>
      <c r="D605" s="2"/>
      <c r="E605" s="28"/>
    </row>
    <row r="606" spans="1:5" x14ac:dyDescent="0.25">
      <c r="A606" s="12"/>
      <c r="B606" s="2"/>
      <c r="C606" s="2"/>
      <c r="D606" s="2"/>
      <c r="E606" s="28"/>
    </row>
    <row r="607" spans="1:5" x14ac:dyDescent="0.25">
      <c r="A607" s="12"/>
      <c r="B607" s="2"/>
      <c r="C607" s="2"/>
      <c r="D607" s="2"/>
      <c r="E607" s="28"/>
    </row>
    <row r="608" spans="1:5" x14ac:dyDescent="0.25">
      <c r="A608" s="12"/>
      <c r="B608" s="2"/>
      <c r="C608" s="2"/>
      <c r="D608" s="2"/>
      <c r="E608" s="28"/>
    </row>
    <row r="609" spans="1:5" x14ac:dyDescent="0.25">
      <c r="A609" s="12"/>
      <c r="B609" s="2"/>
      <c r="C609" s="2"/>
      <c r="D609" s="2"/>
      <c r="E609" s="28"/>
    </row>
    <row r="610" spans="1:5" x14ac:dyDescent="0.25">
      <c r="A610" s="12"/>
      <c r="B610" s="2"/>
      <c r="C610" s="2"/>
      <c r="D610" s="2"/>
      <c r="E610" s="28"/>
    </row>
    <row r="611" spans="1:5" x14ac:dyDescent="0.25">
      <c r="A611" s="12"/>
      <c r="B611" s="2"/>
      <c r="C611" s="2"/>
      <c r="D611" s="2"/>
      <c r="E611" s="28"/>
    </row>
    <row r="612" spans="1:5" x14ac:dyDescent="0.25">
      <c r="A612" s="12"/>
      <c r="B612" s="2"/>
      <c r="C612" s="2"/>
      <c r="D612" s="2"/>
      <c r="E612" s="28"/>
    </row>
    <row r="613" spans="1:5" x14ac:dyDescent="0.25">
      <c r="A613" s="12"/>
      <c r="B613" s="2"/>
      <c r="C613" s="2"/>
      <c r="D613" s="2"/>
      <c r="E613" s="28"/>
    </row>
    <row r="614" spans="1:5" x14ac:dyDescent="0.25">
      <c r="A614" s="12"/>
      <c r="B614" s="2"/>
      <c r="C614" s="2"/>
      <c r="D614" s="2"/>
      <c r="E614" s="28"/>
    </row>
    <row r="615" spans="1:5" x14ac:dyDescent="0.25">
      <c r="A615" s="12"/>
      <c r="B615" s="2"/>
      <c r="C615" s="2"/>
      <c r="D615" s="2"/>
      <c r="E615" s="28"/>
    </row>
    <row r="616" spans="1:5" x14ac:dyDescent="0.25">
      <c r="A616" s="12"/>
      <c r="B616" s="2"/>
      <c r="C616" s="2"/>
      <c r="D616" s="2"/>
      <c r="E616" s="28"/>
    </row>
    <row r="617" spans="1:5" x14ac:dyDescent="0.25">
      <c r="A617" s="12"/>
      <c r="B617" s="2"/>
      <c r="C617" s="2"/>
      <c r="D617" s="2"/>
      <c r="E617" s="28"/>
    </row>
    <row r="618" spans="1:5" x14ac:dyDescent="0.25">
      <c r="A618" s="12"/>
      <c r="B618" s="2"/>
      <c r="C618" s="2"/>
      <c r="D618" s="2"/>
      <c r="E618" s="28"/>
    </row>
    <row r="619" spans="1:5" x14ac:dyDescent="0.25">
      <c r="A619" s="12"/>
      <c r="B619" s="2"/>
      <c r="C619" s="2"/>
      <c r="D619" s="2"/>
      <c r="E619" s="28"/>
    </row>
    <row r="620" spans="1:5" x14ac:dyDescent="0.25">
      <c r="A620" s="12"/>
      <c r="B620" s="2"/>
      <c r="C620" s="2"/>
      <c r="D620" s="2"/>
      <c r="E620" s="28"/>
    </row>
    <row r="621" spans="1:5" x14ac:dyDescent="0.25">
      <c r="A621" s="12"/>
      <c r="B621" s="2"/>
      <c r="C621" s="2"/>
      <c r="D621" s="2"/>
      <c r="E621" s="28"/>
    </row>
    <row r="622" spans="1:5" x14ac:dyDescent="0.25">
      <c r="A622" s="12"/>
      <c r="B622" s="2"/>
      <c r="C622" s="2"/>
      <c r="D622" s="2"/>
      <c r="E622" s="28"/>
    </row>
    <row r="623" spans="1:5" x14ac:dyDescent="0.25">
      <c r="A623" s="12"/>
      <c r="B623" s="2"/>
      <c r="C623" s="2"/>
      <c r="D623" s="2"/>
      <c r="E623" s="28"/>
    </row>
    <row r="624" spans="1:5" x14ac:dyDescent="0.25">
      <c r="A624" s="12"/>
      <c r="B624" s="2"/>
      <c r="C624" s="2"/>
      <c r="D624" s="2"/>
      <c r="E624" s="28"/>
    </row>
    <row r="625" spans="1:5" x14ac:dyDescent="0.25">
      <c r="A625" s="12"/>
      <c r="B625" s="2"/>
      <c r="C625" s="2"/>
      <c r="D625" s="2"/>
      <c r="E625" s="28"/>
    </row>
    <row r="626" spans="1:5" x14ac:dyDescent="0.25">
      <c r="A626" s="12"/>
      <c r="B626" s="2"/>
      <c r="C626" s="2"/>
      <c r="D626" s="2"/>
      <c r="E626" s="28"/>
    </row>
    <row r="627" spans="1:5" x14ac:dyDescent="0.25">
      <c r="A627" s="12"/>
      <c r="B627" s="2"/>
      <c r="C627" s="2"/>
      <c r="D627" s="2"/>
      <c r="E627" s="28"/>
    </row>
    <row r="628" spans="1:5" x14ac:dyDescent="0.25">
      <c r="A628" s="12"/>
      <c r="B628" s="2"/>
      <c r="C628" s="2"/>
      <c r="D628" s="2"/>
      <c r="E628" s="28"/>
    </row>
    <row r="629" spans="1:5" x14ac:dyDescent="0.25">
      <c r="A629" s="12"/>
      <c r="B629" s="2"/>
      <c r="C629" s="2"/>
      <c r="D629" s="2"/>
      <c r="E629" s="28"/>
    </row>
    <row r="630" spans="1:5" x14ac:dyDescent="0.25">
      <c r="A630" s="12"/>
      <c r="B630" s="2"/>
      <c r="C630" s="2"/>
      <c r="D630" s="2"/>
      <c r="E630" s="28"/>
    </row>
    <row r="631" spans="1:5" x14ac:dyDescent="0.25">
      <c r="A631" s="12"/>
      <c r="B631" s="2"/>
      <c r="C631" s="2"/>
      <c r="D631" s="2"/>
      <c r="E631" s="28"/>
    </row>
    <row r="632" spans="1:5" x14ac:dyDescent="0.25">
      <c r="A632" s="12"/>
      <c r="B632" s="2"/>
      <c r="C632" s="2"/>
      <c r="D632" s="2"/>
      <c r="E632" s="28"/>
    </row>
    <row r="633" spans="1:5" x14ac:dyDescent="0.25">
      <c r="A633" s="12"/>
      <c r="B633" s="2"/>
      <c r="C633" s="2"/>
      <c r="D633" s="2"/>
      <c r="E633" s="28"/>
    </row>
    <row r="634" spans="1:5" x14ac:dyDescent="0.25">
      <c r="A634" s="12"/>
      <c r="B634" s="2"/>
      <c r="C634" s="2"/>
      <c r="D634" s="2"/>
      <c r="E634" s="28"/>
    </row>
    <row r="635" spans="1:5" x14ac:dyDescent="0.25">
      <c r="A635" s="12"/>
      <c r="B635" s="2"/>
      <c r="C635" s="2"/>
      <c r="D635" s="2"/>
      <c r="E635" s="28"/>
    </row>
    <row r="636" spans="1:5" x14ac:dyDescent="0.25">
      <c r="A636" s="12"/>
      <c r="B636" s="2"/>
      <c r="C636" s="2"/>
      <c r="D636" s="2"/>
      <c r="E636" s="28"/>
    </row>
    <row r="637" spans="1:5" x14ac:dyDescent="0.25">
      <c r="A637" s="12"/>
      <c r="B637" s="2"/>
      <c r="C637" s="2"/>
      <c r="D637" s="2"/>
      <c r="E637" s="28"/>
    </row>
    <row r="638" spans="1:5" x14ac:dyDescent="0.25">
      <c r="A638" s="12"/>
      <c r="B638" s="2"/>
      <c r="C638" s="2"/>
      <c r="D638" s="2"/>
      <c r="E638" s="28"/>
    </row>
    <row r="639" spans="1:5" x14ac:dyDescent="0.25">
      <c r="A639" s="12"/>
      <c r="B639" s="2"/>
      <c r="C639" s="2"/>
      <c r="D639" s="2"/>
      <c r="E639" s="28"/>
    </row>
    <row r="640" spans="1:5" x14ac:dyDescent="0.25">
      <c r="A640" s="12"/>
      <c r="B640" s="2"/>
      <c r="C640" s="2"/>
      <c r="D640" s="2"/>
      <c r="E640" s="28"/>
    </row>
    <row r="641" spans="1:5" x14ac:dyDescent="0.25">
      <c r="A641" s="12"/>
      <c r="B641" s="2"/>
      <c r="C641" s="2"/>
      <c r="D641" s="2"/>
      <c r="E641" s="28"/>
    </row>
    <row r="642" spans="1:5" x14ac:dyDescent="0.25">
      <c r="A642" s="12"/>
      <c r="B642" s="2"/>
      <c r="C642" s="2"/>
      <c r="D642" s="2"/>
      <c r="E642" s="28"/>
    </row>
    <row r="643" spans="1:5" x14ac:dyDescent="0.25">
      <c r="A643" s="12"/>
      <c r="B643" s="2"/>
      <c r="C643" s="2"/>
      <c r="D643" s="2"/>
      <c r="E643" s="28"/>
    </row>
    <row r="644" spans="1:5" x14ac:dyDescent="0.25">
      <c r="A644" s="12"/>
      <c r="B644" s="2"/>
      <c r="C644" s="2"/>
      <c r="D644" s="2"/>
      <c r="E644" s="28"/>
    </row>
    <row r="645" spans="1:5" x14ac:dyDescent="0.25">
      <c r="A645" s="12"/>
      <c r="B645" s="2"/>
      <c r="C645" s="2"/>
      <c r="D645" s="2"/>
      <c r="E645" s="28"/>
    </row>
    <row r="646" spans="1:5" x14ac:dyDescent="0.25">
      <c r="A646" s="12"/>
      <c r="B646" s="2"/>
      <c r="C646" s="2"/>
      <c r="D646" s="2"/>
      <c r="E646" s="28"/>
    </row>
    <row r="647" spans="1:5" x14ac:dyDescent="0.25">
      <c r="A647" s="12"/>
      <c r="B647" s="2"/>
      <c r="C647" s="2"/>
      <c r="D647" s="2"/>
      <c r="E647" s="28"/>
    </row>
    <row r="648" spans="1:5" x14ac:dyDescent="0.25">
      <c r="A648" s="12"/>
      <c r="B648" s="2"/>
      <c r="C648" s="2"/>
      <c r="D648" s="2"/>
      <c r="E648" s="28"/>
    </row>
    <row r="649" spans="1:5" x14ac:dyDescent="0.25">
      <c r="A649" s="12"/>
      <c r="B649" s="2"/>
      <c r="C649" s="2"/>
      <c r="D649" s="2"/>
      <c r="E649" s="28"/>
    </row>
    <row r="650" spans="1:5" x14ac:dyDescent="0.25">
      <c r="A650" s="12"/>
      <c r="B650" s="2"/>
      <c r="C650" s="2"/>
      <c r="D650" s="2"/>
      <c r="E650" s="28"/>
    </row>
    <row r="651" spans="1:5" x14ac:dyDescent="0.25">
      <c r="A651" s="12"/>
      <c r="B651" s="2"/>
      <c r="C651" s="2"/>
      <c r="D651" s="2"/>
      <c r="E651" s="28"/>
    </row>
    <row r="652" spans="1:5" x14ac:dyDescent="0.25">
      <c r="A652" s="12"/>
      <c r="B652" s="2"/>
      <c r="C652" s="2"/>
      <c r="D652" s="2"/>
      <c r="E652" s="28"/>
    </row>
    <row r="653" spans="1:5" x14ac:dyDescent="0.25">
      <c r="A653" s="12"/>
      <c r="B653" s="2"/>
      <c r="C653" s="2"/>
      <c r="D653" s="2"/>
      <c r="E653" s="28"/>
    </row>
    <row r="654" spans="1:5" x14ac:dyDescent="0.25">
      <c r="A654" s="12"/>
      <c r="B654" s="2"/>
      <c r="C654" s="2"/>
      <c r="D654" s="2"/>
      <c r="E654" s="28"/>
    </row>
    <row r="655" spans="1:5" x14ac:dyDescent="0.25">
      <c r="A655" s="12"/>
      <c r="B655" s="2"/>
      <c r="C655" s="2"/>
      <c r="D655" s="2"/>
      <c r="E655" s="28"/>
    </row>
    <row r="656" spans="1:5" x14ac:dyDescent="0.25">
      <c r="A656" s="12"/>
      <c r="B656" s="2"/>
      <c r="C656" s="2"/>
      <c r="D656" s="2"/>
      <c r="E656" s="28"/>
    </row>
    <row r="657" spans="1:5" x14ac:dyDescent="0.25">
      <c r="A657" s="12"/>
      <c r="B657" s="2"/>
      <c r="C657" s="2"/>
      <c r="D657" s="2"/>
      <c r="E657" s="28"/>
    </row>
    <row r="658" spans="1:5" x14ac:dyDescent="0.25">
      <c r="A658" s="12"/>
      <c r="B658" s="2"/>
      <c r="C658" s="2"/>
      <c r="D658" s="2"/>
      <c r="E658" s="28"/>
    </row>
    <row r="659" spans="1:5" x14ac:dyDescent="0.25">
      <c r="A659" s="12"/>
      <c r="B659" s="2"/>
      <c r="C659" s="2"/>
      <c r="D659" s="2"/>
      <c r="E659" s="28"/>
    </row>
    <row r="660" spans="1:5" x14ac:dyDescent="0.25">
      <c r="A660" s="12"/>
      <c r="B660" s="2"/>
      <c r="C660" s="2"/>
      <c r="D660" s="2"/>
      <c r="E660" s="28"/>
    </row>
    <row r="661" spans="1:5" x14ac:dyDescent="0.25">
      <c r="A661" s="12"/>
      <c r="B661" s="2"/>
      <c r="C661" s="2"/>
      <c r="D661" s="2"/>
      <c r="E661" s="28"/>
    </row>
    <row r="662" spans="1:5" x14ac:dyDescent="0.25">
      <c r="A662" s="12"/>
      <c r="B662" s="2"/>
      <c r="C662" s="2"/>
      <c r="D662" s="2"/>
      <c r="E662" s="28"/>
    </row>
    <row r="663" spans="1:5" x14ac:dyDescent="0.25">
      <c r="A663" s="12"/>
      <c r="B663" s="2"/>
      <c r="C663" s="2"/>
      <c r="D663" s="2"/>
      <c r="E663" s="28"/>
    </row>
    <row r="664" spans="1:5" x14ac:dyDescent="0.25">
      <c r="A664" s="12"/>
      <c r="B664" s="2"/>
      <c r="C664" s="2"/>
      <c r="D664" s="2"/>
      <c r="E664" s="28"/>
    </row>
    <row r="665" spans="1:5" x14ac:dyDescent="0.25">
      <c r="A665" s="12"/>
      <c r="B665" s="2"/>
      <c r="C665" s="2"/>
      <c r="D665" s="2"/>
      <c r="E665" s="28"/>
    </row>
    <row r="666" spans="1:5" x14ac:dyDescent="0.25">
      <c r="A666" s="12"/>
      <c r="B666" s="2"/>
      <c r="C666" s="2"/>
      <c r="D666" s="2"/>
      <c r="E666" s="28"/>
    </row>
    <row r="667" spans="1:5" x14ac:dyDescent="0.25">
      <c r="A667" s="12"/>
      <c r="B667" s="2"/>
      <c r="C667" s="2"/>
      <c r="D667" s="2"/>
      <c r="E667" s="28"/>
    </row>
    <row r="668" spans="1:5" x14ac:dyDescent="0.25">
      <c r="A668" s="12"/>
      <c r="B668" s="2"/>
      <c r="C668" s="2"/>
      <c r="D668" s="2"/>
      <c r="E668" s="28"/>
    </row>
    <row r="669" spans="1:5" x14ac:dyDescent="0.25">
      <c r="A669" s="12"/>
      <c r="B669" s="2"/>
      <c r="C669" s="2"/>
      <c r="D669" s="2"/>
      <c r="E669" s="28"/>
    </row>
    <row r="670" spans="1:5" x14ac:dyDescent="0.25">
      <c r="A670" s="12"/>
      <c r="B670" s="2"/>
      <c r="C670" s="2"/>
      <c r="D670" s="2"/>
      <c r="E670" s="28"/>
    </row>
    <row r="671" spans="1:5" x14ac:dyDescent="0.25">
      <c r="A671" s="12"/>
      <c r="B671" s="2"/>
      <c r="C671" s="2"/>
      <c r="D671" s="2"/>
      <c r="E671" s="28"/>
    </row>
    <row r="672" spans="1:5" x14ac:dyDescent="0.25">
      <c r="A672" s="12"/>
      <c r="B672" s="2"/>
      <c r="C672" s="2"/>
      <c r="D672" s="2"/>
      <c r="E672" s="28"/>
    </row>
    <row r="673" spans="1:5" x14ac:dyDescent="0.25">
      <c r="A673" s="12"/>
      <c r="B673" s="2"/>
      <c r="C673" s="2"/>
      <c r="D673" s="2"/>
      <c r="E673" s="28"/>
    </row>
    <row r="674" spans="1:5" x14ac:dyDescent="0.25">
      <c r="A674" s="12"/>
      <c r="B674" s="2"/>
      <c r="C674" s="2"/>
      <c r="D674" s="2"/>
      <c r="E674" s="28"/>
    </row>
    <row r="675" spans="1:5" x14ac:dyDescent="0.25">
      <c r="A675" s="12"/>
      <c r="B675" s="2"/>
      <c r="C675" s="2"/>
      <c r="D675" s="2"/>
      <c r="E675" s="28"/>
    </row>
    <row r="676" spans="1:5" x14ac:dyDescent="0.25">
      <c r="A676" s="12"/>
      <c r="B676" s="2"/>
      <c r="C676" s="2"/>
      <c r="D676" s="2"/>
      <c r="E676" s="28"/>
    </row>
    <row r="677" spans="1:5" x14ac:dyDescent="0.25">
      <c r="A677" s="12"/>
      <c r="B677" s="2"/>
      <c r="C677" s="2"/>
      <c r="D677" s="2"/>
      <c r="E677" s="28"/>
    </row>
    <row r="678" spans="1:5" x14ac:dyDescent="0.25">
      <c r="A678" s="12"/>
      <c r="B678" s="2"/>
      <c r="C678" s="2"/>
      <c r="D678" s="2"/>
      <c r="E678" s="28"/>
    </row>
    <row r="679" spans="1:5" x14ac:dyDescent="0.25">
      <c r="A679" s="12"/>
      <c r="B679" s="2"/>
      <c r="C679" s="2"/>
      <c r="D679" s="2"/>
      <c r="E679" s="28"/>
    </row>
    <row r="680" spans="1:5" x14ac:dyDescent="0.25">
      <c r="A680" s="12"/>
      <c r="B680" s="2"/>
      <c r="C680" s="2"/>
      <c r="D680" s="2"/>
      <c r="E680" s="28"/>
    </row>
    <row r="681" spans="1:5" x14ac:dyDescent="0.25">
      <c r="A681" s="12"/>
      <c r="B681" s="2"/>
      <c r="C681" s="2"/>
      <c r="D681" s="2"/>
      <c r="E681" s="28"/>
    </row>
    <row r="682" spans="1:5" x14ac:dyDescent="0.25">
      <c r="A682" s="12"/>
      <c r="B682" s="2"/>
      <c r="C682" s="2"/>
      <c r="D682" s="2"/>
      <c r="E682" s="28"/>
    </row>
    <row r="683" spans="1:5" x14ac:dyDescent="0.25">
      <c r="A683" s="12"/>
      <c r="B683" s="2"/>
      <c r="C683" s="2"/>
      <c r="D683" s="2"/>
      <c r="E683" s="28"/>
    </row>
    <row r="684" spans="1:5" x14ac:dyDescent="0.25">
      <c r="A684" s="12"/>
      <c r="B684" s="2"/>
      <c r="C684" s="2"/>
      <c r="D684" s="2"/>
      <c r="E684" s="28"/>
    </row>
    <row r="685" spans="1:5" x14ac:dyDescent="0.25">
      <c r="A685" s="12"/>
      <c r="B685" s="2"/>
      <c r="C685" s="2"/>
      <c r="D685" s="2"/>
      <c r="E685" s="28"/>
    </row>
    <row r="686" spans="1:5" x14ac:dyDescent="0.25">
      <c r="A686" s="12"/>
      <c r="B686" s="2"/>
      <c r="C686" s="2"/>
      <c r="D686" s="2"/>
      <c r="E686" s="28"/>
    </row>
    <row r="687" spans="1:5" x14ac:dyDescent="0.25">
      <c r="A687" s="12"/>
      <c r="B687" s="2"/>
      <c r="C687" s="2"/>
      <c r="D687" s="2"/>
      <c r="E687" s="28"/>
    </row>
    <row r="688" spans="1:5" x14ac:dyDescent="0.25">
      <c r="A688" s="12"/>
      <c r="B688" s="2"/>
      <c r="C688" s="2"/>
      <c r="D688" s="2"/>
      <c r="E688" s="28"/>
    </row>
    <row r="689" spans="1:5" x14ac:dyDescent="0.25">
      <c r="A689" s="12"/>
      <c r="B689" s="2"/>
      <c r="C689" s="2"/>
      <c r="D689" s="2"/>
      <c r="E689" s="28"/>
    </row>
    <row r="690" spans="1:5" x14ac:dyDescent="0.25">
      <c r="A690" s="12"/>
      <c r="B690" s="2"/>
      <c r="C690" s="2"/>
      <c r="D690" s="2"/>
      <c r="E690" s="28"/>
    </row>
    <row r="691" spans="1:5" x14ac:dyDescent="0.25">
      <c r="A691" s="12"/>
      <c r="B691" s="2"/>
      <c r="C691" s="2"/>
      <c r="D691" s="2"/>
      <c r="E691" s="28"/>
    </row>
    <row r="692" spans="1:5" x14ac:dyDescent="0.25">
      <c r="A692" s="12"/>
      <c r="B692" s="2"/>
      <c r="C692" s="2"/>
      <c r="D692" s="2"/>
      <c r="E692" s="28"/>
    </row>
    <row r="693" spans="1:5" x14ac:dyDescent="0.25">
      <c r="A693" s="12"/>
      <c r="B693" s="2"/>
      <c r="C693" s="2"/>
      <c r="D693" s="2"/>
      <c r="E693" s="28"/>
    </row>
    <row r="694" spans="1:5" x14ac:dyDescent="0.25">
      <c r="A694" s="12"/>
      <c r="B694" s="2"/>
      <c r="C694" s="2"/>
      <c r="D694" s="2"/>
      <c r="E694" s="28"/>
    </row>
    <row r="695" spans="1:5" x14ac:dyDescent="0.25">
      <c r="A695" s="12"/>
      <c r="B695" s="2"/>
      <c r="C695" s="2"/>
      <c r="D695" s="2"/>
      <c r="E695" s="28"/>
    </row>
    <row r="696" spans="1:5" x14ac:dyDescent="0.25">
      <c r="A696" s="12"/>
      <c r="B696" s="2"/>
      <c r="C696" s="2"/>
      <c r="D696" s="2"/>
      <c r="E696" s="28"/>
    </row>
    <row r="697" spans="1:5" x14ac:dyDescent="0.25">
      <c r="A697" s="12"/>
      <c r="B697" s="2"/>
      <c r="C697" s="2"/>
      <c r="D697" s="2"/>
      <c r="E697" s="28"/>
    </row>
    <row r="698" spans="1:5" x14ac:dyDescent="0.25">
      <c r="A698" s="12"/>
      <c r="B698" s="2"/>
      <c r="C698" s="2"/>
      <c r="D698" s="2"/>
      <c r="E698" s="28"/>
    </row>
    <row r="699" spans="1:5" x14ac:dyDescent="0.25">
      <c r="A699" s="12"/>
      <c r="B699" s="2"/>
      <c r="C699" s="2"/>
      <c r="D699" s="2"/>
      <c r="E699" s="28"/>
    </row>
    <row r="700" spans="1:5" x14ac:dyDescent="0.25">
      <c r="A700" s="12"/>
      <c r="B700" s="2"/>
      <c r="C700" s="2"/>
      <c r="D700" s="2"/>
      <c r="E700" s="28"/>
    </row>
    <row r="701" spans="1:5" x14ac:dyDescent="0.25">
      <c r="A701" s="12"/>
      <c r="B701" s="2"/>
      <c r="C701" s="2"/>
      <c r="D701" s="2"/>
      <c r="E701" s="28"/>
    </row>
    <row r="702" spans="1:5" x14ac:dyDescent="0.25">
      <c r="A702" s="12"/>
      <c r="B702" s="2"/>
      <c r="C702" s="2"/>
      <c r="D702" s="2"/>
      <c r="E702" s="28"/>
    </row>
    <row r="703" spans="1:5" x14ac:dyDescent="0.25">
      <c r="A703" s="12"/>
      <c r="B703" s="2"/>
      <c r="C703" s="2"/>
      <c r="D703" s="2"/>
      <c r="E703" s="28"/>
    </row>
    <row r="704" spans="1:5" x14ac:dyDescent="0.25">
      <c r="A704" s="12"/>
      <c r="B704" s="2"/>
      <c r="C704" s="2"/>
      <c r="D704" s="2"/>
      <c r="E704" s="28"/>
    </row>
    <row r="705" spans="1:5" x14ac:dyDescent="0.25">
      <c r="A705" s="12"/>
      <c r="B705" s="2"/>
      <c r="C705" s="2"/>
      <c r="D705" s="2"/>
      <c r="E705" s="28"/>
    </row>
    <row r="706" spans="1:5" x14ac:dyDescent="0.25">
      <c r="A706" s="12"/>
      <c r="B706" s="2"/>
      <c r="C706" s="2"/>
      <c r="D706" s="2"/>
      <c r="E706" s="28"/>
    </row>
    <row r="707" spans="1:5" x14ac:dyDescent="0.25">
      <c r="A707" s="12"/>
      <c r="B707" s="2"/>
      <c r="C707" s="2"/>
      <c r="D707" s="2"/>
      <c r="E707" s="28"/>
    </row>
    <row r="708" spans="1:5" x14ac:dyDescent="0.25">
      <c r="A708" s="12"/>
      <c r="B708" s="2"/>
      <c r="C708" s="2"/>
      <c r="D708" s="2"/>
      <c r="E708" s="28"/>
    </row>
    <row r="709" spans="1:5" x14ac:dyDescent="0.25">
      <c r="A709" s="12"/>
      <c r="B709" s="2"/>
      <c r="C709" s="2"/>
      <c r="D709" s="2"/>
      <c r="E709" s="28"/>
    </row>
    <row r="710" spans="1:5" x14ac:dyDescent="0.25">
      <c r="A710" s="12"/>
      <c r="B710" s="2"/>
      <c r="C710" s="2"/>
      <c r="D710" s="2"/>
      <c r="E710" s="28"/>
    </row>
    <row r="711" spans="1:5" x14ac:dyDescent="0.25">
      <c r="A711" s="12"/>
      <c r="B711" s="2"/>
      <c r="C711" s="2"/>
      <c r="D711" s="2"/>
      <c r="E711" s="28"/>
    </row>
    <row r="712" spans="1:5" x14ac:dyDescent="0.25">
      <c r="A712" s="12"/>
      <c r="B712" s="2"/>
      <c r="C712" s="2"/>
      <c r="D712" s="2"/>
      <c r="E712" s="28"/>
    </row>
    <row r="713" spans="1:5" x14ac:dyDescent="0.25">
      <c r="A713" s="12"/>
      <c r="B713" s="2"/>
      <c r="C713" s="2"/>
      <c r="D713" s="2"/>
      <c r="E713" s="28"/>
    </row>
    <row r="714" spans="1:5" x14ac:dyDescent="0.25">
      <c r="A714" s="12"/>
      <c r="B714" s="2"/>
      <c r="C714" s="2"/>
      <c r="D714" s="2"/>
      <c r="E714" s="28"/>
    </row>
    <row r="715" spans="1:5" x14ac:dyDescent="0.25">
      <c r="A715" s="12"/>
      <c r="B715" s="2"/>
      <c r="C715" s="2"/>
      <c r="D715" s="2"/>
      <c r="E715" s="28"/>
    </row>
    <row r="716" spans="1:5" x14ac:dyDescent="0.25">
      <c r="A716" s="12"/>
      <c r="B716" s="2"/>
      <c r="C716" s="2"/>
      <c r="D716" s="2"/>
      <c r="E716" s="28"/>
    </row>
    <row r="717" spans="1:5" x14ac:dyDescent="0.25">
      <c r="A717" s="12"/>
      <c r="B717" s="2"/>
      <c r="C717" s="2"/>
      <c r="D717" s="2"/>
      <c r="E717" s="28"/>
    </row>
    <row r="718" spans="1:5" x14ac:dyDescent="0.25">
      <c r="A718" s="12"/>
      <c r="B718" s="2"/>
      <c r="C718" s="2"/>
      <c r="D718" s="2"/>
      <c r="E718" s="28"/>
    </row>
    <row r="719" spans="1:5" x14ac:dyDescent="0.25">
      <c r="A719" s="12"/>
      <c r="B719" s="2"/>
      <c r="C719" s="2"/>
      <c r="D719" s="2"/>
      <c r="E719" s="28"/>
    </row>
    <row r="720" spans="1:5" x14ac:dyDescent="0.25">
      <c r="A720" s="12"/>
      <c r="B720" s="2"/>
      <c r="C720" s="2"/>
      <c r="D720" s="2"/>
      <c r="E720" s="28"/>
    </row>
    <row r="721" spans="1:5" x14ac:dyDescent="0.25">
      <c r="A721" s="12"/>
      <c r="B721" s="2"/>
      <c r="C721" s="2"/>
      <c r="D721" s="2"/>
      <c r="E721" s="28"/>
    </row>
    <row r="722" spans="1:5" x14ac:dyDescent="0.25">
      <c r="A722" s="12"/>
      <c r="B722" s="2"/>
      <c r="C722" s="2"/>
      <c r="D722" s="2"/>
      <c r="E722" s="28"/>
    </row>
    <row r="723" spans="1:5" x14ac:dyDescent="0.25">
      <c r="A723" s="12"/>
      <c r="B723" s="2"/>
      <c r="C723" s="2"/>
      <c r="D723" s="2"/>
      <c r="E723" s="28"/>
    </row>
    <row r="724" spans="1:5" x14ac:dyDescent="0.25">
      <c r="A724" s="12"/>
      <c r="B724" s="2"/>
      <c r="C724" s="2"/>
      <c r="D724" s="2"/>
      <c r="E724" s="28"/>
    </row>
    <row r="725" spans="1:5" x14ac:dyDescent="0.25">
      <c r="A725" s="12"/>
      <c r="B725" s="2"/>
      <c r="C725" s="2"/>
      <c r="D725" s="2"/>
      <c r="E725" s="28"/>
    </row>
    <row r="726" spans="1:5" x14ac:dyDescent="0.25">
      <c r="A726" s="12"/>
      <c r="B726" s="2"/>
      <c r="C726" s="2"/>
      <c r="D726" s="2"/>
      <c r="E726" s="28"/>
    </row>
    <row r="727" spans="1:5" x14ac:dyDescent="0.25">
      <c r="A727" s="12"/>
      <c r="B727" s="2"/>
      <c r="C727" s="2"/>
      <c r="D727" s="2"/>
      <c r="E727" s="28"/>
    </row>
    <row r="728" spans="1:5" x14ac:dyDescent="0.25">
      <c r="A728" s="12"/>
      <c r="B728" s="2"/>
      <c r="C728" s="2"/>
      <c r="D728" s="2"/>
      <c r="E728" s="28"/>
    </row>
    <row r="729" spans="1:5" x14ac:dyDescent="0.25">
      <c r="A729" s="12"/>
      <c r="B729" s="2"/>
      <c r="C729" s="2"/>
      <c r="D729" s="2"/>
      <c r="E729" s="28"/>
    </row>
    <row r="730" spans="1:5" x14ac:dyDescent="0.25">
      <c r="A730" s="12"/>
      <c r="B730" s="2"/>
      <c r="C730" s="2"/>
      <c r="D730" s="2"/>
      <c r="E730" s="28"/>
    </row>
    <row r="731" spans="1:5" x14ac:dyDescent="0.25">
      <c r="A731" s="12"/>
      <c r="B731" s="2"/>
      <c r="C731" s="2"/>
      <c r="D731" s="2"/>
      <c r="E731" s="28"/>
    </row>
    <row r="732" spans="1:5" x14ac:dyDescent="0.25">
      <c r="A732" s="12"/>
      <c r="B732" s="2"/>
      <c r="C732" s="2"/>
      <c r="D732" s="2"/>
      <c r="E732" s="28"/>
    </row>
    <row r="733" spans="1:5" x14ac:dyDescent="0.25">
      <c r="A733" s="12"/>
      <c r="B733" s="2"/>
      <c r="C733" s="2"/>
      <c r="D733" s="2"/>
      <c r="E733" s="28"/>
    </row>
    <row r="734" spans="1:5" x14ac:dyDescent="0.25">
      <c r="A734" s="12"/>
      <c r="B734" s="2"/>
      <c r="C734" s="2"/>
      <c r="D734" s="2"/>
      <c r="E734" s="28"/>
    </row>
    <row r="735" spans="1:5" x14ac:dyDescent="0.25">
      <c r="A735" s="12"/>
      <c r="B735" s="2"/>
      <c r="C735" s="2"/>
      <c r="D735" s="2"/>
      <c r="E735" s="28"/>
    </row>
    <row r="736" spans="1:5" x14ac:dyDescent="0.25">
      <c r="A736" s="12"/>
      <c r="B736" s="2"/>
      <c r="C736" s="2"/>
      <c r="D736" s="2"/>
      <c r="E736" s="28"/>
    </row>
    <row r="737" spans="1:5" x14ac:dyDescent="0.25">
      <c r="A737" s="12"/>
      <c r="B737" s="2"/>
      <c r="C737" s="2"/>
      <c r="D737" s="2"/>
      <c r="E737" s="28"/>
    </row>
    <row r="738" spans="1:5" x14ac:dyDescent="0.25">
      <c r="A738" s="12"/>
      <c r="B738" s="2"/>
      <c r="C738" s="2"/>
      <c r="D738" s="2"/>
      <c r="E738" s="28"/>
    </row>
    <row r="739" spans="1:5" x14ac:dyDescent="0.25">
      <c r="A739" s="12"/>
      <c r="B739" s="2"/>
      <c r="C739" s="2"/>
      <c r="D739" s="2"/>
      <c r="E739" s="28"/>
    </row>
    <row r="740" spans="1:5" x14ac:dyDescent="0.25">
      <c r="A740" s="12"/>
      <c r="B740" s="2"/>
      <c r="C740" s="2"/>
      <c r="D740" s="2"/>
      <c r="E740" s="28"/>
    </row>
    <row r="741" spans="1:5" x14ac:dyDescent="0.25">
      <c r="A741" s="12"/>
      <c r="B741" s="2"/>
      <c r="C741" s="2"/>
      <c r="D741" s="2"/>
      <c r="E741" s="28"/>
    </row>
    <row r="742" spans="1:5" x14ac:dyDescent="0.25">
      <c r="A742" s="12"/>
      <c r="B742" s="2"/>
      <c r="C742" s="2"/>
      <c r="D742" s="2"/>
      <c r="E742" s="28"/>
    </row>
    <row r="743" spans="1:5" x14ac:dyDescent="0.25">
      <c r="A743" s="12"/>
      <c r="B743" s="2"/>
      <c r="C743" s="2"/>
      <c r="D743" s="2"/>
      <c r="E743" s="28"/>
    </row>
    <row r="744" spans="1:5" x14ac:dyDescent="0.25">
      <c r="A744" s="12"/>
      <c r="B744" s="2"/>
      <c r="C744" s="2"/>
      <c r="D744" s="2"/>
      <c r="E744" s="28"/>
    </row>
    <row r="745" spans="1:5" x14ac:dyDescent="0.25">
      <c r="A745" s="12"/>
      <c r="B745" s="2"/>
      <c r="C745" s="2"/>
      <c r="D745" s="2"/>
      <c r="E745" s="28"/>
    </row>
    <row r="746" spans="1:5" x14ac:dyDescent="0.25">
      <c r="A746" s="12"/>
      <c r="B746" s="2"/>
      <c r="C746" s="2"/>
      <c r="D746" s="2"/>
      <c r="E746" s="28"/>
    </row>
    <row r="747" spans="1:5" x14ac:dyDescent="0.25">
      <c r="A747" s="12"/>
      <c r="B747" s="2"/>
      <c r="C747" s="2"/>
      <c r="D747" s="2"/>
      <c r="E747" s="28"/>
    </row>
    <row r="748" spans="1:5" x14ac:dyDescent="0.25">
      <c r="A748" s="12"/>
      <c r="B748" s="2"/>
      <c r="C748" s="2"/>
      <c r="D748" s="2"/>
      <c r="E748" s="28"/>
    </row>
    <row r="749" spans="1:5" x14ac:dyDescent="0.25">
      <c r="A749" s="12"/>
      <c r="B749" s="2"/>
      <c r="C749" s="2"/>
      <c r="D749" s="2"/>
      <c r="E749" s="28"/>
    </row>
    <row r="750" spans="1:5" x14ac:dyDescent="0.25">
      <c r="A750" s="12"/>
      <c r="B750" s="2"/>
      <c r="C750" s="2"/>
      <c r="D750" s="2"/>
      <c r="E750" s="28"/>
    </row>
    <row r="751" spans="1:5" x14ac:dyDescent="0.25">
      <c r="A751" s="12"/>
      <c r="B751" s="2"/>
      <c r="C751" s="2"/>
      <c r="D751" s="2"/>
      <c r="E751" s="28"/>
    </row>
    <row r="752" spans="1:5" x14ac:dyDescent="0.25">
      <c r="A752" s="12"/>
      <c r="B752" s="2"/>
      <c r="C752" s="2"/>
      <c r="D752" s="2"/>
      <c r="E752" s="28"/>
    </row>
    <row r="753" spans="1:5" x14ac:dyDescent="0.25">
      <c r="A753" s="12"/>
      <c r="B753" s="2"/>
      <c r="C753" s="2"/>
      <c r="D753" s="2"/>
      <c r="E753" s="28"/>
    </row>
    <row r="754" spans="1:5" x14ac:dyDescent="0.25">
      <c r="A754" s="12"/>
      <c r="B754" s="2"/>
      <c r="C754" s="2"/>
      <c r="D754" s="2"/>
      <c r="E754" s="28"/>
    </row>
    <row r="755" spans="1:5" x14ac:dyDescent="0.25">
      <c r="A755" s="12"/>
      <c r="B755" s="2"/>
      <c r="C755" s="2"/>
      <c r="D755" s="2"/>
      <c r="E755" s="28"/>
    </row>
    <row r="756" spans="1:5" x14ac:dyDescent="0.25">
      <c r="A756" s="12"/>
      <c r="B756" s="2"/>
      <c r="C756" s="2"/>
      <c r="D756" s="2"/>
      <c r="E756" s="28"/>
    </row>
    <row r="757" spans="1:5" x14ac:dyDescent="0.25">
      <c r="A757" s="12"/>
      <c r="B757" s="2"/>
      <c r="C757" s="2"/>
      <c r="D757" s="2"/>
      <c r="E757" s="28"/>
    </row>
    <row r="758" spans="1:5" x14ac:dyDescent="0.25">
      <c r="A758" s="12"/>
      <c r="B758" s="2"/>
      <c r="C758" s="2"/>
      <c r="D758" s="2"/>
      <c r="E758" s="28"/>
    </row>
    <row r="759" spans="1:5" x14ac:dyDescent="0.25">
      <c r="A759" s="12"/>
      <c r="B759" s="2"/>
      <c r="C759" s="2"/>
      <c r="D759" s="2"/>
      <c r="E759" s="28"/>
    </row>
    <row r="760" spans="1:5" x14ac:dyDescent="0.25">
      <c r="A760" s="12"/>
      <c r="B760" s="2"/>
      <c r="C760" s="2"/>
      <c r="D760" s="2"/>
      <c r="E760" s="28"/>
    </row>
    <row r="761" spans="1:5" x14ac:dyDescent="0.25">
      <c r="A761" s="12"/>
      <c r="B761" s="2"/>
      <c r="C761" s="2"/>
      <c r="D761" s="2"/>
      <c r="E761" s="28"/>
    </row>
    <row r="762" spans="1:5" x14ac:dyDescent="0.25">
      <c r="A762" s="12"/>
      <c r="B762" s="2"/>
      <c r="C762" s="2"/>
      <c r="D762" s="2"/>
      <c r="E762" s="28"/>
    </row>
    <row r="763" spans="1:5" x14ac:dyDescent="0.25">
      <c r="A763" s="12"/>
      <c r="B763" s="2"/>
      <c r="C763" s="2"/>
      <c r="D763" s="2"/>
      <c r="E763" s="28"/>
    </row>
    <row r="764" spans="1:5" x14ac:dyDescent="0.25">
      <c r="A764" s="12"/>
      <c r="B764" s="2"/>
      <c r="C764" s="2"/>
      <c r="D764" s="2"/>
      <c r="E764" s="28"/>
    </row>
    <row r="765" spans="1:5" x14ac:dyDescent="0.25">
      <c r="A765" s="12"/>
      <c r="B765" s="2"/>
      <c r="C765" s="2"/>
      <c r="D765" s="2"/>
      <c r="E765" s="28"/>
    </row>
    <row r="766" spans="1:5" x14ac:dyDescent="0.25">
      <c r="A766" s="12"/>
      <c r="B766" s="2"/>
      <c r="C766" s="2"/>
      <c r="D766" s="2"/>
      <c r="E766" s="28"/>
    </row>
    <row r="767" spans="1:5" x14ac:dyDescent="0.25">
      <c r="A767" s="12"/>
      <c r="B767" s="2"/>
      <c r="C767" s="2"/>
      <c r="D767" s="2"/>
      <c r="E767" s="28"/>
    </row>
    <row r="768" spans="1:5" x14ac:dyDescent="0.25">
      <c r="A768" s="12"/>
      <c r="B768" s="2"/>
      <c r="C768" s="2"/>
      <c r="D768" s="2"/>
      <c r="E768" s="28"/>
    </row>
    <row r="769" spans="1:5" x14ac:dyDescent="0.25">
      <c r="A769" s="12"/>
      <c r="B769" s="2"/>
      <c r="C769" s="2"/>
      <c r="D769" s="2"/>
      <c r="E769" s="28"/>
    </row>
    <row r="770" spans="1:5" x14ac:dyDescent="0.25">
      <c r="A770" s="12"/>
      <c r="B770" s="2"/>
      <c r="C770" s="2"/>
      <c r="D770" s="2"/>
      <c r="E770" s="28"/>
    </row>
    <row r="771" spans="1:5" x14ac:dyDescent="0.25">
      <c r="A771" s="12"/>
      <c r="B771" s="2"/>
      <c r="C771" s="2"/>
      <c r="D771" s="2"/>
      <c r="E771" s="28"/>
    </row>
    <row r="772" spans="1:5" x14ac:dyDescent="0.25">
      <c r="A772" s="12"/>
      <c r="B772" s="2"/>
      <c r="C772" s="2"/>
      <c r="D772" s="2"/>
      <c r="E772" s="28"/>
    </row>
    <row r="773" spans="1:5" x14ac:dyDescent="0.25">
      <c r="A773" s="12"/>
      <c r="B773" s="2"/>
      <c r="C773" s="2"/>
      <c r="D773" s="2"/>
      <c r="E773" s="28"/>
    </row>
    <row r="774" spans="1:5" x14ac:dyDescent="0.25">
      <c r="A774" s="12"/>
      <c r="B774" s="2"/>
      <c r="C774" s="2"/>
      <c r="D774" s="2"/>
      <c r="E774" s="28"/>
    </row>
    <row r="775" spans="1:5" x14ac:dyDescent="0.25">
      <c r="A775" s="12"/>
      <c r="B775" s="2"/>
      <c r="C775" s="2"/>
      <c r="D775" s="2"/>
      <c r="E775" s="28"/>
    </row>
    <row r="776" spans="1:5" x14ac:dyDescent="0.25">
      <c r="A776" s="12"/>
      <c r="B776" s="2"/>
      <c r="C776" s="2"/>
      <c r="D776" s="2"/>
      <c r="E776" s="28"/>
    </row>
    <row r="777" spans="1:5" x14ac:dyDescent="0.25">
      <c r="A777" s="12"/>
      <c r="B777" s="2"/>
      <c r="C777" s="2"/>
      <c r="D777" s="2"/>
      <c r="E777" s="28"/>
    </row>
    <row r="778" spans="1:5" x14ac:dyDescent="0.25">
      <c r="A778" s="12"/>
      <c r="B778" s="2"/>
      <c r="C778" s="2"/>
      <c r="D778" s="2"/>
      <c r="E778" s="28"/>
    </row>
    <row r="779" spans="1:5" x14ac:dyDescent="0.25">
      <c r="A779" s="12"/>
      <c r="B779" s="2"/>
      <c r="C779" s="2"/>
      <c r="D779" s="2"/>
      <c r="E779" s="28"/>
    </row>
    <row r="780" spans="1:5" x14ac:dyDescent="0.25">
      <c r="A780" s="12"/>
      <c r="B780" s="2"/>
      <c r="C780" s="2"/>
      <c r="D780" s="2"/>
      <c r="E780" s="28"/>
    </row>
    <row r="781" spans="1:5" x14ac:dyDescent="0.25">
      <c r="A781" s="12"/>
      <c r="B781" s="2"/>
      <c r="C781" s="2"/>
      <c r="D781" s="2"/>
      <c r="E781" s="28"/>
    </row>
    <row r="782" spans="1:5" x14ac:dyDescent="0.25">
      <c r="A782" s="12"/>
      <c r="B782" s="2"/>
      <c r="C782" s="2"/>
      <c r="D782" s="2"/>
      <c r="E782" s="28"/>
    </row>
    <row r="783" spans="1:5" x14ac:dyDescent="0.25">
      <c r="A783" s="12"/>
      <c r="B783" s="2"/>
      <c r="C783" s="2"/>
      <c r="D783" s="2"/>
      <c r="E783" s="28"/>
    </row>
    <row r="784" spans="1:5" x14ac:dyDescent="0.25">
      <c r="A784" s="12"/>
      <c r="B784" s="2"/>
      <c r="C784" s="2"/>
      <c r="D784" s="2"/>
      <c r="E784" s="28"/>
    </row>
    <row r="785" spans="1:5" x14ac:dyDescent="0.25">
      <c r="A785" s="12"/>
      <c r="B785" s="2"/>
      <c r="C785" s="2"/>
      <c r="D785" s="2"/>
      <c r="E785" s="28"/>
    </row>
    <row r="786" spans="1:5" x14ac:dyDescent="0.25">
      <c r="A786" s="12"/>
      <c r="B786" s="2"/>
      <c r="C786" s="2"/>
      <c r="D786" s="2"/>
      <c r="E786" s="28"/>
    </row>
    <row r="787" spans="1:5" x14ac:dyDescent="0.25">
      <c r="A787" s="12"/>
      <c r="B787" s="2"/>
      <c r="C787" s="2"/>
      <c r="D787" s="2"/>
      <c r="E787" s="28"/>
    </row>
    <row r="788" spans="1:5" x14ac:dyDescent="0.25">
      <c r="A788" s="12"/>
      <c r="B788" s="2"/>
      <c r="C788" s="2"/>
      <c r="D788" s="2"/>
      <c r="E788" s="28"/>
    </row>
    <row r="789" spans="1:5" x14ac:dyDescent="0.25">
      <c r="A789" s="12"/>
      <c r="B789" s="2"/>
      <c r="C789" s="2"/>
      <c r="D789" s="2"/>
      <c r="E789" s="28"/>
    </row>
    <row r="790" spans="1:5" x14ac:dyDescent="0.25">
      <c r="A790" s="12"/>
      <c r="B790" s="2"/>
      <c r="C790" s="2"/>
      <c r="D790" s="2"/>
      <c r="E790" s="28"/>
    </row>
    <row r="791" spans="1:5" x14ac:dyDescent="0.25">
      <c r="A791" s="12"/>
      <c r="B791" s="2"/>
      <c r="C791" s="2"/>
      <c r="D791" s="2"/>
      <c r="E791" s="28"/>
    </row>
    <row r="792" spans="1:5" x14ac:dyDescent="0.25">
      <c r="A792" s="12"/>
      <c r="B792" s="2"/>
      <c r="C792" s="2"/>
      <c r="D792" s="2"/>
      <c r="E792" s="28"/>
    </row>
    <row r="793" spans="1:5" x14ac:dyDescent="0.25">
      <c r="A793" s="12"/>
      <c r="B793" s="2"/>
      <c r="C793" s="2"/>
      <c r="D793" s="2"/>
      <c r="E793" s="28"/>
    </row>
    <row r="794" spans="1:5" x14ac:dyDescent="0.25">
      <c r="A794" s="12"/>
      <c r="B794" s="2"/>
      <c r="C794" s="2"/>
      <c r="D794" s="2"/>
      <c r="E794" s="28"/>
    </row>
    <row r="795" spans="1:5" x14ac:dyDescent="0.25">
      <c r="A795" s="12"/>
      <c r="B795" s="2"/>
      <c r="C795" s="2"/>
      <c r="D795" s="2"/>
      <c r="E795" s="28"/>
    </row>
    <row r="796" spans="1:5" x14ac:dyDescent="0.25">
      <c r="A796" s="12"/>
      <c r="B796" s="2"/>
      <c r="C796" s="2"/>
      <c r="D796" s="2"/>
      <c r="E796" s="28"/>
    </row>
    <row r="797" spans="1:5" x14ac:dyDescent="0.25">
      <c r="A797" s="12"/>
      <c r="B797" s="2"/>
      <c r="C797" s="2"/>
      <c r="D797" s="2"/>
      <c r="E797" s="28"/>
    </row>
    <row r="798" spans="1:5" x14ac:dyDescent="0.25">
      <c r="A798" s="12"/>
      <c r="B798" s="2"/>
      <c r="C798" s="2"/>
      <c r="D798" s="2"/>
      <c r="E798" s="28"/>
    </row>
    <row r="799" spans="1:5" x14ac:dyDescent="0.25">
      <c r="A799" s="12"/>
      <c r="B799" s="2"/>
      <c r="C799" s="2"/>
      <c r="D799" s="2"/>
      <c r="E799" s="28"/>
    </row>
    <row r="800" spans="1:5" x14ac:dyDescent="0.25">
      <c r="A800" s="12"/>
      <c r="B800" s="2"/>
      <c r="C800" s="2"/>
      <c r="D800" s="2"/>
      <c r="E800" s="28"/>
    </row>
    <row r="801" spans="1:5" x14ac:dyDescent="0.25">
      <c r="A801" s="12"/>
      <c r="B801" s="2"/>
      <c r="C801" s="2"/>
      <c r="D801" s="2"/>
      <c r="E801" s="28"/>
    </row>
    <row r="802" spans="1:5" x14ac:dyDescent="0.25">
      <c r="A802" s="12"/>
      <c r="B802" s="2"/>
      <c r="C802" s="2"/>
      <c r="D802" s="2"/>
      <c r="E802" s="28"/>
    </row>
    <row r="803" spans="1:5" x14ac:dyDescent="0.25">
      <c r="A803" s="12"/>
      <c r="B803" s="2"/>
      <c r="C803" s="2"/>
      <c r="D803" s="2"/>
      <c r="E803" s="28"/>
    </row>
    <row r="804" spans="1:5" x14ac:dyDescent="0.25">
      <c r="A804" s="12"/>
      <c r="B804" s="2"/>
      <c r="C804" s="2"/>
      <c r="D804" s="2"/>
      <c r="E804" s="28"/>
    </row>
    <row r="805" spans="1:5" x14ac:dyDescent="0.25">
      <c r="A805" s="12"/>
      <c r="B805" s="2"/>
      <c r="C805" s="2"/>
      <c r="D805" s="2"/>
      <c r="E805" s="28"/>
    </row>
    <row r="806" spans="1:5" x14ac:dyDescent="0.25">
      <c r="A806" s="12"/>
      <c r="B806" s="2"/>
      <c r="C806" s="2"/>
      <c r="D806" s="2"/>
      <c r="E806" s="28"/>
    </row>
    <row r="807" spans="1:5" x14ac:dyDescent="0.25">
      <c r="A807" s="12"/>
      <c r="B807" s="2"/>
      <c r="C807" s="2"/>
      <c r="D807" s="2"/>
      <c r="E807" s="28"/>
    </row>
    <row r="808" spans="1:5" x14ac:dyDescent="0.25">
      <c r="A808" s="12"/>
      <c r="B808" s="2"/>
      <c r="C808" s="2"/>
      <c r="D808" s="2"/>
      <c r="E808" s="28"/>
    </row>
    <row r="809" spans="1:5" x14ac:dyDescent="0.25">
      <c r="A809" s="12"/>
      <c r="B809" s="2"/>
      <c r="C809" s="2"/>
      <c r="D809" s="2"/>
      <c r="E809" s="28"/>
    </row>
    <row r="810" spans="1:5" x14ac:dyDescent="0.25">
      <c r="A810" s="12"/>
      <c r="B810" s="2"/>
      <c r="C810" s="2"/>
      <c r="D810" s="2"/>
      <c r="E810" s="28"/>
    </row>
    <row r="811" spans="1:5" x14ac:dyDescent="0.25">
      <c r="A811" s="12"/>
      <c r="B811" s="2"/>
      <c r="C811" s="2"/>
      <c r="D811" s="2"/>
      <c r="E811" s="28"/>
    </row>
    <row r="812" spans="1:5" x14ac:dyDescent="0.25">
      <c r="A812" s="12"/>
      <c r="B812" s="2"/>
      <c r="C812" s="2"/>
      <c r="D812" s="2"/>
      <c r="E812" s="28"/>
    </row>
    <row r="813" spans="1:5" x14ac:dyDescent="0.25">
      <c r="A813" s="12"/>
      <c r="B813" s="2"/>
      <c r="C813" s="2"/>
      <c r="D813" s="2"/>
      <c r="E813" s="28"/>
    </row>
    <row r="814" spans="1:5" x14ac:dyDescent="0.25">
      <c r="A814" s="12"/>
      <c r="B814" s="2"/>
      <c r="C814" s="2"/>
      <c r="D814" s="2"/>
      <c r="E814" s="28"/>
    </row>
    <row r="815" spans="1:5" x14ac:dyDescent="0.25">
      <c r="A815" s="12"/>
      <c r="B815" s="2"/>
      <c r="C815" s="2"/>
      <c r="D815" s="2"/>
      <c r="E815" s="28"/>
    </row>
    <row r="816" spans="1:5" x14ac:dyDescent="0.25">
      <c r="A816" s="12"/>
      <c r="B816" s="2"/>
      <c r="C816" s="2"/>
      <c r="D816" s="2"/>
      <c r="E816" s="28"/>
    </row>
    <row r="817" spans="1:5" x14ac:dyDescent="0.25">
      <c r="A817" s="12"/>
      <c r="B817" s="2"/>
      <c r="C817" s="2"/>
      <c r="D817" s="2"/>
      <c r="E817" s="28"/>
    </row>
    <row r="818" spans="1:5" x14ac:dyDescent="0.25">
      <c r="A818" s="12"/>
      <c r="B818" s="2"/>
      <c r="C818" s="2"/>
      <c r="D818" s="2"/>
      <c r="E818" s="28"/>
    </row>
    <row r="819" spans="1:5" x14ac:dyDescent="0.25">
      <c r="A819" s="12"/>
      <c r="B819" s="2"/>
      <c r="C819" s="2"/>
      <c r="D819" s="2"/>
      <c r="E819" s="28"/>
    </row>
    <row r="820" spans="1:5" x14ac:dyDescent="0.25">
      <c r="A820" s="12"/>
      <c r="B820" s="2"/>
      <c r="C820" s="2"/>
      <c r="D820" s="2"/>
      <c r="E820" s="28"/>
    </row>
    <row r="821" spans="1:5" x14ac:dyDescent="0.25">
      <c r="A821" s="12"/>
      <c r="B821" s="2"/>
      <c r="C821" s="2"/>
      <c r="D821" s="2"/>
      <c r="E821" s="28"/>
    </row>
    <row r="822" spans="1:5" x14ac:dyDescent="0.25">
      <c r="A822" s="12"/>
      <c r="B822" s="2"/>
      <c r="C822" s="2"/>
      <c r="D822" s="2"/>
      <c r="E822" s="28"/>
    </row>
    <row r="823" spans="1:5" x14ac:dyDescent="0.25">
      <c r="A823" s="12"/>
      <c r="B823" s="2"/>
      <c r="C823" s="2"/>
      <c r="D823" s="2"/>
      <c r="E823" s="28"/>
    </row>
    <row r="824" spans="1:5" x14ac:dyDescent="0.25">
      <c r="A824" s="12"/>
      <c r="B824" s="2"/>
      <c r="C824" s="2"/>
      <c r="D824" s="2"/>
      <c r="E824" s="28"/>
    </row>
    <row r="825" spans="1:5" x14ac:dyDescent="0.25">
      <c r="A825" s="12"/>
      <c r="B825" s="2"/>
      <c r="C825" s="2"/>
      <c r="D825" s="2"/>
      <c r="E825" s="28"/>
    </row>
    <row r="826" spans="1:5" x14ac:dyDescent="0.25">
      <c r="A826" s="12"/>
      <c r="B826" s="2"/>
      <c r="C826" s="2"/>
      <c r="D826" s="2"/>
      <c r="E826" s="28"/>
    </row>
    <row r="827" spans="1:5" x14ac:dyDescent="0.25">
      <c r="A827" s="12"/>
      <c r="B827" s="2"/>
      <c r="C827" s="2"/>
      <c r="D827" s="2"/>
      <c r="E827" s="28"/>
    </row>
    <row r="828" spans="1:5" x14ac:dyDescent="0.25">
      <c r="A828" s="12"/>
      <c r="B828" s="2"/>
      <c r="C828" s="2"/>
      <c r="D828" s="2"/>
      <c r="E828" s="28"/>
    </row>
    <row r="829" spans="1:5" x14ac:dyDescent="0.25">
      <c r="A829" s="12"/>
      <c r="B829" s="2"/>
      <c r="C829" s="2"/>
      <c r="D829" s="2"/>
      <c r="E829" s="28"/>
    </row>
    <row r="830" spans="1:5" x14ac:dyDescent="0.25">
      <c r="A830" s="12"/>
      <c r="B830" s="2"/>
      <c r="C830" s="2"/>
      <c r="D830" s="2"/>
      <c r="E830" s="28"/>
    </row>
    <row r="831" spans="1:5" x14ac:dyDescent="0.25">
      <c r="A831" s="12"/>
      <c r="B831" s="2"/>
      <c r="C831" s="2"/>
      <c r="D831" s="2"/>
      <c r="E831" s="28"/>
    </row>
    <row r="832" spans="1:5" x14ac:dyDescent="0.25">
      <c r="A832" s="12"/>
      <c r="B832" s="2"/>
      <c r="C832" s="2"/>
      <c r="D832" s="2"/>
      <c r="E832" s="28"/>
    </row>
    <row r="833" spans="1:5" x14ac:dyDescent="0.25">
      <c r="A833" s="12"/>
      <c r="B833" s="2"/>
      <c r="C833" s="2"/>
      <c r="D833" s="2"/>
      <c r="E833" s="28"/>
    </row>
    <row r="834" spans="1:5" x14ac:dyDescent="0.25">
      <c r="A834" s="12"/>
      <c r="B834" s="2"/>
      <c r="C834" s="2"/>
      <c r="D834" s="2"/>
      <c r="E834" s="28"/>
    </row>
    <row r="835" spans="1:5" x14ac:dyDescent="0.25">
      <c r="A835" s="12"/>
      <c r="B835" s="2"/>
      <c r="C835" s="2"/>
      <c r="D835" s="2"/>
      <c r="E835" s="28"/>
    </row>
    <row r="836" spans="1:5" x14ac:dyDescent="0.25">
      <c r="A836" s="12"/>
      <c r="B836" s="2"/>
      <c r="C836" s="2"/>
      <c r="D836" s="2"/>
      <c r="E836" s="28"/>
    </row>
    <row r="837" spans="1:5" x14ac:dyDescent="0.25">
      <c r="A837" s="12"/>
      <c r="B837" s="2"/>
      <c r="C837" s="2"/>
      <c r="D837" s="2"/>
      <c r="E837" s="28"/>
    </row>
    <row r="838" spans="1:5" x14ac:dyDescent="0.25">
      <c r="A838" s="12"/>
      <c r="B838" s="2"/>
      <c r="C838" s="2"/>
      <c r="D838" s="2"/>
      <c r="E838" s="28"/>
    </row>
    <row r="839" spans="1:5" x14ac:dyDescent="0.25">
      <c r="A839" s="12"/>
      <c r="B839" s="2"/>
      <c r="C839" s="2"/>
      <c r="D839" s="2"/>
      <c r="E839" s="28"/>
    </row>
    <row r="840" spans="1:5" x14ac:dyDescent="0.25">
      <c r="A840" s="12"/>
      <c r="B840" s="2"/>
      <c r="C840" s="2"/>
      <c r="D840" s="2"/>
      <c r="E840" s="28"/>
    </row>
    <row r="841" spans="1:5" x14ac:dyDescent="0.25">
      <c r="A841" s="12"/>
      <c r="B841" s="2"/>
      <c r="C841" s="2"/>
      <c r="D841" s="2"/>
      <c r="E841" s="28"/>
    </row>
    <row r="842" spans="1:5" x14ac:dyDescent="0.25">
      <c r="A842" s="12"/>
      <c r="B842" s="2"/>
      <c r="C842" s="2"/>
      <c r="D842" s="2"/>
      <c r="E842" s="28"/>
    </row>
    <row r="843" spans="1:5" x14ac:dyDescent="0.25">
      <c r="A843" s="12"/>
      <c r="B843" s="2"/>
      <c r="C843" s="2"/>
      <c r="D843" s="2"/>
      <c r="E843" s="28"/>
    </row>
    <row r="844" spans="1:5" x14ac:dyDescent="0.25">
      <c r="A844" s="12"/>
      <c r="B844" s="2"/>
      <c r="C844" s="2"/>
      <c r="D844" s="2"/>
      <c r="E844" s="28"/>
    </row>
    <row r="845" spans="1:5" x14ac:dyDescent="0.25">
      <c r="A845" s="12"/>
      <c r="B845" s="2"/>
      <c r="C845" s="2"/>
      <c r="D845" s="2"/>
      <c r="E845" s="28"/>
    </row>
    <row r="846" spans="1:5" x14ac:dyDescent="0.25">
      <c r="A846" s="12"/>
      <c r="B846" s="2"/>
      <c r="C846" s="2"/>
      <c r="D846" s="2"/>
      <c r="E846" s="28"/>
    </row>
    <row r="847" spans="1:5" x14ac:dyDescent="0.25">
      <c r="A847" s="12"/>
      <c r="B847" s="2"/>
      <c r="C847" s="2"/>
      <c r="D847" s="2"/>
      <c r="E847" s="28"/>
    </row>
    <row r="848" spans="1:5" x14ac:dyDescent="0.25">
      <c r="A848" s="12"/>
      <c r="B848" s="2"/>
      <c r="C848" s="2"/>
      <c r="D848" s="2"/>
      <c r="E848" s="28"/>
    </row>
    <row r="849" spans="1:5" x14ac:dyDescent="0.25">
      <c r="A849" s="12"/>
      <c r="B849" s="2"/>
      <c r="C849" s="2"/>
      <c r="D849" s="2"/>
      <c r="E849" s="28"/>
    </row>
    <row r="850" spans="1:5" x14ac:dyDescent="0.25">
      <c r="A850" s="12"/>
      <c r="B850" s="2"/>
      <c r="C850" s="2"/>
      <c r="D850" s="2"/>
      <c r="E850" s="28"/>
    </row>
    <row r="851" spans="1:5" x14ac:dyDescent="0.25">
      <c r="A851" s="12"/>
      <c r="B851" s="2"/>
      <c r="C851" s="2"/>
      <c r="D851" s="2"/>
      <c r="E851" s="28"/>
    </row>
    <row r="852" spans="1:5" x14ac:dyDescent="0.25">
      <c r="A852" s="12"/>
      <c r="B852" s="2"/>
      <c r="C852" s="2"/>
      <c r="D852" s="2"/>
      <c r="E852" s="28"/>
    </row>
    <row r="853" spans="1:5" x14ac:dyDescent="0.25">
      <c r="A853" s="12"/>
      <c r="B853" s="2"/>
      <c r="C853" s="2"/>
      <c r="D853" s="2"/>
      <c r="E853" s="28"/>
    </row>
    <row r="854" spans="1:5" x14ac:dyDescent="0.25">
      <c r="A854" s="12"/>
      <c r="B854" s="2"/>
      <c r="C854" s="2"/>
      <c r="D854" s="2"/>
      <c r="E854" s="28"/>
    </row>
    <row r="855" spans="1:5" x14ac:dyDescent="0.25">
      <c r="A855" s="12"/>
      <c r="B855" s="2"/>
      <c r="C855" s="2"/>
      <c r="D855" s="2"/>
      <c r="E855" s="28"/>
    </row>
    <row r="856" spans="1:5" x14ac:dyDescent="0.25">
      <c r="A856" s="12"/>
      <c r="B856" s="2"/>
      <c r="C856" s="2"/>
      <c r="D856" s="2"/>
      <c r="E856" s="28"/>
    </row>
    <row r="857" spans="1:5" x14ac:dyDescent="0.25">
      <c r="A857" s="12"/>
      <c r="B857" s="2"/>
      <c r="C857" s="2"/>
      <c r="D857" s="2"/>
      <c r="E857" s="28"/>
    </row>
    <row r="858" spans="1:5" x14ac:dyDescent="0.25">
      <c r="A858" s="12"/>
      <c r="B858" s="2"/>
      <c r="C858" s="2"/>
      <c r="D858" s="2"/>
      <c r="E858" s="28"/>
    </row>
    <row r="859" spans="1:5" x14ac:dyDescent="0.25">
      <c r="A859" s="12"/>
      <c r="B859" s="2"/>
      <c r="C859" s="2"/>
      <c r="D859" s="2"/>
      <c r="E859" s="28"/>
    </row>
    <row r="860" spans="1:5" x14ac:dyDescent="0.25">
      <c r="A860" s="12"/>
      <c r="B860" s="2"/>
      <c r="C860" s="2"/>
      <c r="D860" s="2"/>
      <c r="E860" s="28"/>
    </row>
    <row r="861" spans="1:5" x14ac:dyDescent="0.25">
      <c r="A861" s="12"/>
      <c r="B861" s="2"/>
      <c r="C861" s="2"/>
      <c r="D861" s="2"/>
      <c r="E861" s="28"/>
    </row>
    <row r="862" spans="1:5" x14ac:dyDescent="0.25">
      <c r="A862" s="12"/>
      <c r="B862" s="2"/>
      <c r="C862" s="2"/>
      <c r="D862" s="2"/>
      <c r="E862" s="28"/>
    </row>
    <row r="863" spans="1:5" x14ac:dyDescent="0.25">
      <c r="A863" s="12"/>
      <c r="B863" s="2"/>
      <c r="C863" s="2"/>
      <c r="D863" s="2"/>
      <c r="E863" s="28"/>
    </row>
    <row r="864" spans="1:5" x14ac:dyDescent="0.25">
      <c r="A864" s="12"/>
      <c r="B864" s="2"/>
      <c r="C864" s="2"/>
      <c r="D864" s="2"/>
      <c r="E864" s="28"/>
    </row>
    <row r="865" spans="1:5" x14ac:dyDescent="0.25">
      <c r="A865" s="12"/>
      <c r="B865" s="2"/>
      <c r="C865" s="2"/>
      <c r="D865" s="2"/>
      <c r="E865" s="28"/>
    </row>
    <row r="866" spans="1:5" x14ac:dyDescent="0.25">
      <c r="A866" s="12"/>
      <c r="B866" s="2"/>
      <c r="C866" s="2"/>
      <c r="D866" s="2"/>
      <c r="E866" s="28"/>
    </row>
    <row r="867" spans="1:5" x14ac:dyDescent="0.25">
      <c r="A867" s="12"/>
      <c r="B867" s="2"/>
      <c r="C867" s="2"/>
      <c r="D867" s="2"/>
      <c r="E867" s="28"/>
    </row>
    <row r="868" spans="1:5" x14ac:dyDescent="0.25">
      <c r="A868" s="12"/>
      <c r="B868" s="2"/>
      <c r="C868" s="2"/>
      <c r="D868" s="2"/>
      <c r="E868" s="28"/>
    </row>
    <row r="869" spans="1:5" x14ac:dyDescent="0.25">
      <c r="A869" s="12"/>
      <c r="B869" s="2"/>
      <c r="C869" s="2"/>
      <c r="D869" s="2"/>
      <c r="E869" s="28"/>
    </row>
    <row r="870" spans="1:5" x14ac:dyDescent="0.25">
      <c r="A870" s="16"/>
      <c r="B870" s="6"/>
      <c r="C870" s="6"/>
      <c r="D870" s="6"/>
      <c r="E870" s="36"/>
    </row>
    <row r="871" spans="1:5" x14ac:dyDescent="0.25">
      <c r="A871" s="16"/>
      <c r="B871" s="6"/>
      <c r="C871" s="6"/>
      <c r="D871" s="6"/>
      <c r="E871" s="36"/>
    </row>
    <row r="872" spans="1:5" x14ac:dyDescent="0.25">
      <c r="A872" s="16"/>
      <c r="B872" s="6"/>
      <c r="C872" s="6"/>
      <c r="D872" s="6"/>
      <c r="E872" s="36"/>
    </row>
    <row r="873" spans="1:5" x14ac:dyDescent="0.25">
      <c r="A873" s="16"/>
      <c r="B873" s="6"/>
      <c r="C873" s="6"/>
      <c r="D873" s="6"/>
      <c r="E873" s="36"/>
    </row>
    <row r="874" spans="1:5" x14ac:dyDescent="0.25">
      <c r="A874" s="16"/>
      <c r="B874" s="6"/>
      <c r="C874" s="6"/>
      <c r="D874" s="6"/>
      <c r="E874" s="36"/>
    </row>
    <row r="875" spans="1:5" x14ac:dyDescent="0.25">
      <c r="A875" s="16"/>
      <c r="B875" s="6"/>
      <c r="C875" s="6"/>
      <c r="D875" s="6"/>
      <c r="E875" s="36"/>
    </row>
    <row r="876" spans="1:5" x14ac:dyDescent="0.25">
      <c r="A876" s="16"/>
      <c r="B876" s="6"/>
      <c r="C876" s="6"/>
      <c r="D876" s="6"/>
      <c r="E876" s="36"/>
    </row>
    <row r="877" spans="1:5" x14ac:dyDescent="0.25">
      <c r="A877" s="16"/>
      <c r="B877" s="6"/>
      <c r="C877" s="6"/>
      <c r="D877" s="6"/>
      <c r="E877" s="36"/>
    </row>
    <row r="878" spans="1:5" x14ac:dyDescent="0.25">
      <c r="A878" s="16"/>
      <c r="B878" s="6"/>
      <c r="C878" s="6"/>
      <c r="D878" s="6"/>
      <c r="E878" s="36"/>
    </row>
    <row r="879" spans="1:5" x14ac:dyDescent="0.25">
      <c r="A879" s="16"/>
      <c r="B879" s="6"/>
      <c r="C879" s="6"/>
      <c r="D879" s="6"/>
      <c r="E879" s="36"/>
    </row>
    <row r="880" spans="1:5" x14ac:dyDescent="0.25">
      <c r="A880" s="16"/>
      <c r="B880" s="6"/>
      <c r="C880" s="6"/>
      <c r="D880" s="6"/>
      <c r="E880" s="36"/>
    </row>
    <row r="881" spans="1:5" x14ac:dyDescent="0.25">
      <c r="A881" s="16"/>
      <c r="B881" s="6"/>
      <c r="C881" s="6"/>
      <c r="D881" s="6"/>
      <c r="E881" s="36"/>
    </row>
    <row r="882" spans="1:5" x14ac:dyDescent="0.25">
      <c r="A882" s="16"/>
      <c r="B882" s="6"/>
      <c r="C882" s="6"/>
      <c r="D882" s="6"/>
      <c r="E882" s="36"/>
    </row>
    <row r="883" spans="1:5" x14ac:dyDescent="0.25">
      <c r="A883" s="16"/>
      <c r="B883" s="6"/>
      <c r="C883" s="6"/>
      <c r="D883" s="6"/>
      <c r="E883" s="36"/>
    </row>
    <row r="884" spans="1:5" x14ac:dyDescent="0.25">
      <c r="A884" s="16"/>
      <c r="B884" s="6"/>
      <c r="C884" s="6"/>
      <c r="D884" s="6"/>
      <c r="E884" s="36"/>
    </row>
    <row r="885" spans="1:5" x14ac:dyDescent="0.25">
      <c r="A885" s="16"/>
      <c r="B885" s="6"/>
      <c r="C885" s="6"/>
      <c r="D885" s="6"/>
      <c r="E885" s="36"/>
    </row>
    <row r="886" spans="1:5" x14ac:dyDescent="0.25">
      <c r="A886" s="16"/>
      <c r="B886" s="6"/>
      <c r="C886" s="6"/>
      <c r="D886" s="6"/>
      <c r="E886" s="36"/>
    </row>
    <row r="887" spans="1:5" x14ac:dyDescent="0.25">
      <c r="A887" s="16"/>
      <c r="B887" s="6"/>
      <c r="C887" s="6"/>
      <c r="D887" s="6"/>
      <c r="E887" s="36"/>
    </row>
    <row r="888" spans="1:5" x14ac:dyDescent="0.25">
      <c r="A888" s="16"/>
      <c r="B888" s="6"/>
      <c r="C888" s="6"/>
      <c r="D888" s="6"/>
      <c r="E888" s="36"/>
    </row>
    <row r="889" spans="1:5" x14ac:dyDescent="0.25">
      <c r="A889" s="16"/>
      <c r="B889" s="6"/>
      <c r="C889" s="6"/>
      <c r="D889" s="6"/>
      <c r="E889" s="36"/>
    </row>
    <row r="890" spans="1:5" x14ac:dyDescent="0.25">
      <c r="A890" s="16"/>
      <c r="B890" s="6"/>
      <c r="C890" s="6"/>
      <c r="D890" s="6"/>
      <c r="E890" s="36"/>
    </row>
    <row r="891" spans="1:5" x14ac:dyDescent="0.25">
      <c r="A891" s="16"/>
      <c r="B891" s="6"/>
      <c r="C891" s="6"/>
      <c r="D891" s="6"/>
      <c r="E891" s="36"/>
    </row>
    <row r="892" spans="1:5" x14ac:dyDescent="0.25">
      <c r="A892" s="16"/>
      <c r="B892" s="6"/>
      <c r="C892" s="6"/>
      <c r="D892" s="6"/>
      <c r="E892" s="36"/>
    </row>
    <row r="893" spans="1:5" x14ac:dyDescent="0.25">
      <c r="A893" s="16"/>
      <c r="B893" s="6"/>
      <c r="C893" s="6"/>
      <c r="D893" s="6"/>
      <c r="E893" s="36"/>
    </row>
    <row r="894" spans="1:5" x14ac:dyDescent="0.25">
      <c r="A894" s="16"/>
      <c r="B894" s="6"/>
      <c r="C894" s="6"/>
      <c r="D894" s="6"/>
      <c r="E894" s="36"/>
    </row>
    <row r="895" spans="1:5" x14ac:dyDescent="0.25">
      <c r="A895" s="16"/>
      <c r="B895" s="6"/>
      <c r="C895" s="6"/>
      <c r="D895" s="6"/>
      <c r="E895" s="36"/>
    </row>
    <row r="896" spans="1:5" x14ac:dyDescent="0.25">
      <c r="A896" s="16"/>
      <c r="B896" s="6"/>
      <c r="C896" s="6"/>
      <c r="D896" s="6"/>
      <c r="E896" s="36"/>
    </row>
    <row r="897" spans="1:5" x14ac:dyDescent="0.25">
      <c r="A897" s="16"/>
      <c r="B897" s="6"/>
      <c r="C897" s="6"/>
      <c r="D897" s="6"/>
      <c r="E897" s="36"/>
    </row>
    <row r="898" spans="1:5" x14ac:dyDescent="0.25">
      <c r="A898" s="16"/>
      <c r="B898" s="6"/>
      <c r="C898" s="6"/>
      <c r="D898" s="6"/>
      <c r="E898" s="36"/>
    </row>
    <row r="899" spans="1:5" x14ac:dyDescent="0.25">
      <c r="A899" s="16"/>
      <c r="B899" s="6"/>
      <c r="C899" s="6"/>
      <c r="D899" s="6"/>
      <c r="E899" s="36"/>
    </row>
    <row r="900" spans="1:5" x14ac:dyDescent="0.25">
      <c r="A900" s="16"/>
      <c r="B900" s="6"/>
      <c r="C900" s="6"/>
      <c r="D900" s="6"/>
      <c r="E900" s="36"/>
    </row>
    <row r="901" spans="1:5" x14ac:dyDescent="0.25">
      <c r="A901" s="16"/>
      <c r="B901" s="6"/>
      <c r="C901" s="6"/>
      <c r="D901" s="6"/>
      <c r="E901" s="36"/>
    </row>
    <row r="902" spans="1:5" x14ac:dyDescent="0.25">
      <c r="A902" s="16"/>
      <c r="B902" s="6"/>
      <c r="C902" s="6"/>
      <c r="D902" s="6"/>
      <c r="E902" s="36"/>
    </row>
    <row r="903" spans="1:5" x14ac:dyDescent="0.25">
      <c r="A903" s="16"/>
      <c r="B903" s="6"/>
      <c r="C903" s="6"/>
      <c r="D903" s="6"/>
      <c r="E903" s="36"/>
    </row>
    <row r="904" spans="1:5" x14ac:dyDescent="0.25">
      <c r="A904" s="16"/>
      <c r="B904" s="6"/>
      <c r="C904" s="6"/>
      <c r="D904" s="6"/>
      <c r="E904" s="36"/>
    </row>
    <row r="905" spans="1:5" x14ac:dyDescent="0.25">
      <c r="A905" s="16"/>
      <c r="B905" s="6"/>
      <c r="C905" s="6"/>
      <c r="D905" s="6"/>
      <c r="E905" s="36"/>
    </row>
    <row r="906" spans="1:5" x14ac:dyDescent="0.25">
      <c r="A906" s="16"/>
      <c r="B906" s="6"/>
      <c r="C906" s="6"/>
      <c r="D906" s="6"/>
      <c r="E906" s="36"/>
    </row>
    <row r="907" spans="1:5" x14ac:dyDescent="0.25">
      <c r="A907" s="16"/>
      <c r="B907" s="6"/>
      <c r="C907" s="6"/>
      <c r="D907" s="6"/>
      <c r="E907" s="36"/>
    </row>
    <row r="908" spans="1:5" x14ac:dyDescent="0.25">
      <c r="A908" s="16"/>
      <c r="B908" s="6"/>
      <c r="C908" s="6"/>
      <c r="D908" s="6"/>
      <c r="E908" s="36"/>
    </row>
    <row r="909" spans="1:5" x14ac:dyDescent="0.25">
      <c r="A909" s="16"/>
      <c r="B909" s="6"/>
      <c r="C909" s="6"/>
      <c r="D909" s="6"/>
      <c r="E909" s="36"/>
    </row>
    <row r="910" spans="1:5" x14ac:dyDescent="0.25">
      <c r="A910" s="16"/>
      <c r="B910" s="6"/>
      <c r="C910" s="6"/>
      <c r="D910" s="6"/>
      <c r="E910" s="36"/>
    </row>
    <row r="911" spans="1:5" x14ac:dyDescent="0.25">
      <c r="A911" s="16"/>
      <c r="B911" s="6"/>
      <c r="C911" s="6"/>
      <c r="D911" s="6"/>
      <c r="E911" s="36"/>
    </row>
    <row r="912" spans="1:5" x14ac:dyDescent="0.25">
      <c r="A912" s="16"/>
      <c r="B912" s="6"/>
      <c r="C912" s="6"/>
      <c r="D912" s="6"/>
      <c r="E912" s="36"/>
    </row>
    <row r="913" spans="1:5" x14ac:dyDescent="0.25">
      <c r="A913" s="16"/>
      <c r="B913" s="6"/>
      <c r="C913" s="6"/>
      <c r="D913" s="6"/>
      <c r="E913" s="36"/>
    </row>
    <row r="914" spans="1:5" x14ac:dyDescent="0.25">
      <c r="A914" s="16"/>
      <c r="B914" s="6"/>
      <c r="C914" s="6"/>
      <c r="D914" s="6"/>
      <c r="E914" s="36"/>
    </row>
    <row r="915" spans="1:5" x14ac:dyDescent="0.25">
      <c r="A915" s="16"/>
      <c r="B915" s="6"/>
      <c r="C915" s="6"/>
      <c r="D915" s="6"/>
      <c r="E915" s="36"/>
    </row>
    <row r="916" spans="1:5" x14ac:dyDescent="0.25">
      <c r="A916" s="16"/>
      <c r="B916" s="6"/>
      <c r="C916" s="6"/>
      <c r="D916" s="6"/>
      <c r="E916" s="36"/>
    </row>
    <row r="917" spans="1:5" x14ac:dyDescent="0.25">
      <c r="A917" s="16"/>
      <c r="B917" s="6"/>
      <c r="C917" s="6"/>
      <c r="D917" s="6"/>
      <c r="E917" s="36"/>
    </row>
    <row r="918" spans="1:5" x14ac:dyDescent="0.25">
      <c r="A918" s="16"/>
      <c r="B918" s="6"/>
      <c r="C918" s="6"/>
      <c r="D918" s="6"/>
      <c r="E918" s="36"/>
    </row>
    <row r="919" spans="1:5" x14ac:dyDescent="0.25">
      <c r="A919" s="16"/>
      <c r="B919" s="6"/>
      <c r="C919" s="6"/>
      <c r="D919" s="6"/>
      <c r="E919" s="36"/>
    </row>
    <row r="920" spans="1:5" x14ac:dyDescent="0.25">
      <c r="A920" s="16"/>
      <c r="B920" s="6"/>
      <c r="C920" s="6"/>
      <c r="D920" s="6"/>
      <c r="E920" s="36"/>
    </row>
    <row r="921" spans="1:5" x14ac:dyDescent="0.25">
      <c r="A921" s="16"/>
      <c r="B921" s="6"/>
      <c r="C921" s="6"/>
      <c r="D921" s="6"/>
      <c r="E921" s="36"/>
    </row>
    <row r="922" spans="1:5" x14ac:dyDescent="0.25">
      <c r="A922" s="16"/>
      <c r="B922" s="6"/>
      <c r="C922" s="6"/>
      <c r="D922" s="6"/>
      <c r="E922" s="36"/>
    </row>
    <row r="923" spans="1:5" x14ac:dyDescent="0.25">
      <c r="A923" s="16"/>
      <c r="B923" s="6"/>
      <c r="C923" s="6"/>
      <c r="D923" s="6"/>
      <c r="E923" s="36"/>
    </row>
    <row r="924" spans="1:5" x14ac:dyDescent="0.25">
      <c r="A924" s="16"/>
      <c r="B924" s="6"/>
      <c r="C924" s="6"/>
      <c r="D924" s="6"/>
      <c r="E924" s="36"/>
    </row>
    <row r="925" spans="1:5" x14ac:dyDescent="0.25">
      <c r="A925" s="16"/>
      <c r="B925" s="6"/>
      <c r="C925" s="6"/>
      <c r="D925" s="6"/>
      <c r="E925" s="36"/>
    </row>
    <row r="926" spans="1:5" x14ac:dyDescent="0.25">
      <c r="A926" s="16"/>
      <c r="B926" s="6"/>
      <c r="C926" s="6"/>
      <c r="D926" s="6"/>
      <c r="E926" s="36"/>
    </row>
    <row r="927" spans="1:5" x14ac:dyDescent="0.25">
      <c r="A927" s="16"/>
      <c r="B927" s="6"/>
      <c r="C927" s="6"/>
      <c r="D927" s="6"/>
      <c r="E927" s="36"/>
    </row>
    <row r="928" spans="1:5" x14ac:dyDescent="0.25">
      <c r="A928" s="16"/>
      <c r="B928" s="6"/>
      <c r="C928" s="6"/>
      <c r="D928" s="6"/>
      <c r="E928" s="36"/>
    </row>
    <row r="929" spans="1:5" x14ac:dyDescent="0.25">
      <c r="A929" s="16"/>
      <c r="B929" s="6"/>
      <c r="C929" s="6"/>
      <c r="D929" s="6"/>
      <c r="E929" s="36"/>
    </row>
    <row r="930" spans="1:5" x14ac:dyDescent="0.25">
      <c r="A930" s="16"/>
      <c r="B930" s="6"/>
      <c r="C930" s="6"/>
      <c r="D930" s="6"/>
      <c r="E930" s="36"/>
    </row>
    <row r="931" spans="1:5" x14ac:dyDescent="0.25">
      <c r="A931" s="16"/>
      <c r="B931" s="6"/>
      <c r="C931" s="6"/>
      <c r="D931" s="6"/>
      <c r="E931" s="36"/>
    </row>
    <row r="932" spans="1:5" x14ac:dyDescent="0.25">
      <c r="A932" s="16"/>
      <c r="B932" s="6"/>
      <c r="C932" s="6"/>
      <c r="D932" s="6"/>
      <c r="E932" s="36"/>
    </row>
    <row r="933" spans="1:5" x14ac:dyDescent="0.25">
      <c r="A933" s="16"/>
      <c r="B933" s="6"/>
      <c r="C933" s="6"/>
      <c r="D933" s="6"/>
      <c r="E933" s="36"/>
    </row>
    <row r="934" spans="1:5" x14ac:dyDescent="0.25">
      <c r="A934" s="16"/>
      <c r="B934" s="6"/>
      <c r="C934" s="6"/>
      <c r="D934" s="6"/>
      <c r="E934" s="36"/>
    </row>
    <row r="935" spans="1:5" x14ac:dyDescent="0.25">
      <c r="A935" s="16"/>
      <c r="B935" s="6"/>
      <c r="C935" s="6"/>
      <c r="D935" s="6"/>
      <c r="E935" s="36"/>
    </row>
    <row r="936" spans="1:5" x14ac:dyDescent="0.25">
      <c r="A936" s="16"/>
      <c r="B936" s="6"/>
      <c r="C936" s="6"/>
      <c r="D936" s="6"/>
      <c r="E936" s="36"/>
    </row>
    <row r="937" spans="1:5" x14ac:dyDescent="0.25">
      <c r="A937" s="16"/>
      <c r="B937" s="6"/>
      <c r="C937" s="6"/>
      <c r="D937" s="6"/>
      <c r="E937" s="36"/>
    </row>
    <row r="938" spans="1:5" x14ac:dyDescent="0.25">
      <c r="A938" s="16"/>
      <c r="B938" s="6"/>
      <c r="C938" s="6"/>
      <c r="D938" s="6"/>
      <c r="E938" s="36"/>
    </row>
    <row r="939" spans="1:5" x14ac:dyDescent="0.25">
      <c r="A939" s="16"/>
      <c r="B939" s="6"/>
      <c r="C939" s="6"/>
      <c r="D939" s="6"/>
      <c r="E939" s="36"/>
    </row>
    <row r="940" spans="1:5" x14ac:dyDescent="0.25">
      <c r="A940" s="16"/>
      <c r="B940" s="6"/>
      <c r="C940" s="6"/>
      <c r="D940" s="6"/>
      <c r="E940" s="36"/>
    </row>
    <row r="941" spans="1:5" x14ac:dyDescent="0.25">
      <c r="A941" s="16"/>
      <c r="B941" s="6"/>
      <c r="C941" s="6"/>
      <c r="D941" s="6"/>
      <c r="E941" s="36"/>
    </row>
    <row r="942" spans="1:5" x14ac:dyDescent="0.25">
      <c r="A942" s="16"/>
      <c r="B942" s="6"/>
      <c r="C942" s="6"/>
      <c r="D942" s="6"/>
      <c r="E942" s="36"/>
    </row>
    <row r="943" spans="1:5" x14ac:dyDescent="0.25">
      <c r="A943" s="16"/>
      <c r="B943" s="6"/>
      <c r="C943" s="6"/>
      <c r="D943" s="6"/>
      <c r="E943" s="36"/>
    </row>
    <row r="944" spans="1:5" x14ac:dyDescent="0.25">
      <c r="A944" s="16"/>
      <c r="B944" s="6"/>
      <c r="C944" s="6"/>
      <c r="D944" s="6"/>
      <c r="E944" s="36"/>
    </row>
    <row r="945" spans="1:5" x14ac:dyDescent="0.25">
      <c r="A945" s="16"/>
      <c r="B945" s="6"/>
      <c r="C945" s="6"/>
      <c r="D945" s="6"/>
      <c r="E945" s="36"/>
    </row>
    <row r="946" spans="1:5" x14ac:dyDescent="0.25">
      <c r="A946" s="16"/>
      <c r="B946" s="6"/>
      <c r="C946" s="6"/>
      <c r="D946" s="6"/>
      <c r="E946" s="36"/>
    </row>
    <row r="947" spans="1:5" x14ac:dyDescent="0.25">
      <c r="A947" s="16"/>
      <c r="B947" s="6"/>
      <c r="C947" s="6"/>
      <c r="D947" s="6"/>
      <c r="E947" s="36"/>
    </row>
    <row r="948" spans="1:5" x14ac:dyDescent="0.25">
      <c r="A948" s="16"/>
      <c r="B948" s="6"/>
      <c r="C948" s="6"/>
      <c r="D948" s="6"/>
      <c r="E948" s="36"/>
    </row>
    <row r="949" spans="1:5" x14ac:dyDescent="0.25">
      <c r="A949" s="16"/>
      <c r="B949" s="6"/>
      <c r="C949" s="6"/>
      <c r="D949" s="6"/>
      <c r="E949" s="36"/>
    </row>
    <row r="950" spans="1:5" x14ac:dyDescent="0.25">
      <c r="A950" s="16"/>
      <c r="B950" s="6"/>
      <c r="C950" s="6"/>
      <c r="D950" s="6"/>
      <c r="E950" s="36"/>
    </row>
    <row r="951" spans="1:5" x14ac:dyDescent="0.25">
      <c r="A951" s="16"/>
      <c r="B951" s="6"/>
      <c r="C951" s="6"/>
      <c r="D951" s="6"/>
      <c r="E951" s="36"/>
    </row>
    <row r="952" spans="1:5" x14ac:dyDescent="0.25">
      <c r="A952" s="16"/>
      <c r="B952" s="6"/>
      <c r="C952" s="6"/>
      <c r="D952" s="6"/>
      <c r="E952" s="36"/>
    </row>
    <row r="953" spans="1:5" x14ac:dyDescent="0.25">
      <c r="A953" s="16"/>
      <c r="B953" s="6"/>
      <c r="C953" s="6"/>
      <c r="D953" s="6"/>
      <c r="E953" s="36"/>
    </row>
    <row r="954" spans="1:5" x14ac:dyDescent="0.25">
      <c r="A954" s="16"/>
      <c r="B954" s="6"/>
      <c r="C954" s="6"/>
      <c r="D954" s="6"/>
      <c r="E954" s="36"/>
    </row>
    <row r="955" spans="1:5" x14ac:dyDescent="0.25">
      <c r="A955" s="16"/>
      <c r="B955" s="6"/>
      <c r="C955" s="6"/>
      <c r="D955" s="6"/>
      <c r="E955" s="36"/>
    </row>
    <row r="956" spans="1:5" x14ac:dyDescent="0.25">
      <c r="A956" s="16"/>
      <c r="B956" s="6"/>
      <c r="C956" s="6"/>
      <c r="D956" s="6"/>
      <c r="E956" s="36"/>
    </row>
    <row r="957" spans="1:5" x14ac:dyDescent="0.25">
      <c r="A957" s="16"/>
      <c r="B957" s="6"/>
      <c r="C957" s="6"/>
      <c r="D957" s="6"/>
      <c r="E957" s="36"/>
    </row>
    <row r="958" spans="1:5" x14ac:dyDescent="0.25">
      <c r="A958" s="16"/>
      <c r="B958" s="6"/>
      <c r="C958" s="6"/>
      <c r="D958" s="6"/>
      <c r="E958" s="36"/>
    </row>
    <row r="959" spans="1:5" x14ac:dyDescent="0.25">
      <c r="A959" s="16"/>
      <c r="B959" s="6"/>
      <c r="C959" s="6"/>
      <c r="D959" s="6"/>
      <c r="E959" s="36"/>
    </row>
    <row r="960" spans="1:5" x14ac:dyDescent="0.25">
      <c r="A960" s="16"/>
      <c r="B960" s="6"/>
      <c r="C960" s="6"/>
      <c r="D960" s="6"/>
      <c r="E960" s="36"/>
    </row>
    <row r="961" spans="1:5" x14ac:dyDescent="0.25">
      <c r="A961" s="16"/>
      <c r="B961" s="6"/>
      <c r="C961" s="6"/>
      <c r="D961" s="6"/>
      <c r="E961" s="36"/>
    </row>
    <row r="962" spans="1:5" x14ac:dyDescent="0.25">
      <c r="A962" s="16"/>
      <c r="B962" s="6"/>
      <c r="C962" s="6"/>
      <c r="D962" s="6"/>
      <c r="E962" s="36"/>
    </row>
    <row r="963" spans="1:5" x14ac:dyDescent="0.25">
      <c r="A963" s="16"/>
      <c r="B963" s="6"/>
      <c r="C963" s="6"/>
      <c r="D963" s="6"/>
      <c r="E963" s="36"/>
    </row>
    <row r="964" spans="1:5" x14ac:dyDescent="0.25">
      <c r="A964" s="16"/>
      <c r="B964" s="6"/>
      <c r="C964" s="6"/>
      <c r="D964" s="6"/>
      <c r="E964" s="36"/>
    </row>
    <row r="965" spans="1:5" x14ac:dyDescent="0.25">
      <c r="A965" s="16"/>
      <c r="B965" s="6"/>
      <c r="C965" s="6"/>
      <c r="D965" s="6"/>
      <c r="E965" s="36"/>
    </row>
    <row r="966" spans="1:5" x14ac:dyDescent="0.25">
      <c r="A966" s="16"/>
      <c r="B966" s="6"/>
      <c r="C966" s="6"/>
      <c r="D966" s="6"/>
      <c r="E966" s="36"/>
    </row>
    <row r="967" spans="1:5" x14ac:dyDescent="0.25">
      <c r="A967" s="16"/>
      <c r="B967" s="6"/>
      <c r="C967" s="6"/>
      <c r="D967" s="6"/>
      <c r="E967" s="36"/>
    </row>
    <row r="968" spans="1:5" x14ac:dyDescent="0.25">
      <c r="A968" s="16"/>
      <c r="B968" s="6"/>
      <c r="C968" s="6"/>
      <c r="D968" s="6"/>
      <c r="E968" s="36"/>
    </row>
    <row r="969" spans="1:5" x14ac:dyDescent="0.25">
      <c r="A969" s="16"/>
      <c r="B969" s="6"/>
      <c r="C969" s="6"/>
      <c r="D969" s="6"/>
      <c r="E969" s="36"/>
    </row>
    <row r="970" spans="1:5" x14ac:dyDescent="0.25">
      <c r="A970" s="16"/>
      <c r="B970" s="6"/>
      <c r="C970" s="6"/>
      <c r="D970" s="6"/>
      <c r="E970" s="36"/>
    </row>
    <row r="971" spans="1:5" x14ac:dyDescent="0.25">
      <c r="A971" s="16"/>
      <c r="B971" s="6"/>
      <c r="C971" s="6"/>
      <c r="D971" s="6"/>
      <c r="E971" s="36"/>
    </row>
    <row r="972" spans="1:5" x14ac:dyDescent="0.25">
      <c r="A972" s="16"/>
      <c r="B972" s="6"/>
      <c r="C972" s="6"/>
      <c r="D972" s="6"/>
      <c r="E972" s="36"/>
    </row>
    <row r="973" spans="1:5" x14ac:dyDescent="0.25">
      <c r="A973" s="16"/>
      <c r="B973" s="6"/>
      <c r="C973" s="6"/>
      <c r="D973" s="6"/>
      <c r="E973" s="36"/>
    </row>
    <row r="974" spans="1:5" x14ac:dyDescent="0.25">
      <c r="A974" s="16"/>
      <c r="B974" s="6"/>
      <c r="C974" s="6"/>
      <c r="D974" s="6"/>
      <c r="E974" s="36"/>
    </row>
    <row r="975" spans="1:5" x14ac:dyDescent="0.25">
      <c r="A975" s="16"/>
      <c r="B975" s="6"/>
      <c r="C975" s="6"/>
      <c r="D975" s="6"/>
      <c r="E975" s="36"/>
    </row>
    <row r="976" spans="1:5" x14ac:dyDescent="0.25">
      <c r="A976" s="16"/>
      <c r="B976" s="6"/>
      <c r="C976" s="6"/>
      <c r="D976" s="6"/>
      <c r="E976" s="36"/>
    </row>
    <row r="977" spans="1:5" x14ac:dyDescent="0.25">
      <c r="A977" s="16"/>
      <c r="B977" s="6"/>
      <c r="C977" s="6"/>
      <c r="D977" s="6"/>
      <c r="E977" s="36"/>
    </row>
    <row r="978" spans="1:5" x14ac:dyDescent="0.25">
      <c r="A978" s="16"/>
      <c r="B978" s="6"/>
      <c r="C978" s="6"/>
      <c r="D978" s="6"/>
      <c r="E978" s="36"/>
    </row>
    <row r="979" spans="1:5" x14ac:dyDescent="0.25">
      <c r="A979" s="16"/>
      <c r="B979" s="6"/>
      <c r="C979" s="6"/>
      <c r="D979" s="6"/>
      <c r="E979" s="36"/>
    </row>
    <row r="980" spans="1:5" x14ac:dyDescent="0.25">
      <c r="A980" s="16"/>
      <c r="B980" s="6"/>
      <c r="C980" s="6"/>
      <c r="D980" s="6"/>
      <c r="E980" s="36"/>
    </row>
    <row r="981" spans="1:5" x14ac:dyDescent="0.25">
      <c r="A981" s="16"/>
      <c r="B981" s="6"/>
      <c r="C981" s="6"/>
      <c r="D981" s="6"/>
      <c r="E981" s="36"/>
    </row>
    <row r="982" spans="1:5" x14ac:dyDescent="0.25">
      <c r="A982" s="16"/>
      <c r="B982" s="6"/>
      <c r="C982" s="6"/>
      <c r="D982" s="6"/>
      <c r="E982" s="36"/>
    </row>
    <row r="983" spans="1:5" x14ac:dyDescent="0.25">
      <c r="A983" s="16"/>
      <c r="B983" s="6"/>
      <c r="C983" s="6"/>
      <c r="D983" s="6"/>
      <c r="E983" s="36"/>
    </row>
    <row r="984" spans="1:5" x14ac:dyDescent="0.25">
      <c r="A984" s="16"/>
      <c r="B984" s="6"/>
      <c r="C984" s="6"/>
      <c r="D984" s="6"/>
      <c r="E984" s="36"/>
    </row>
    <row r="985" spans="1:5" x14ac:dyDescent="0.25">
      <c r="A985" s="16"/>
      <c r="B985" s="6"/>
      <c r="C985" s="6"/>
      <c r="D985" s="6"/>
      <c r="E985" s="36"/>
    </row>
    <row r="986" spans="1:5" x14ac:dyDescent="0.25">
      <c r="A986" s="16"/>
      <c r="B986" s="6"/>
      <c r="C986" s="6"/>
      <c r="D986" s="6"/>
      <c r="E986" s="36"/>
    </row>
    <row r="987" spans="1:5" x14ac:dyDescent="0.25">
      <c r="A987" s="16"/>
      <c r="B987" s="6"/>
      <c r="C987" s="6"/>
      <c r="D987" s="6"/>
      <c r="E987" s="36"/>
    </row>
    <row r="988" spans="1:5" x14ac:dyDescent="0.25">
      <c r="A988" s="16"/>
      <c r="B988" s="6"/>
      <c r="C988" s="6"/>
      <c r="D988" s="6"/>
      <c r="E988" s="36"/>
    </row>
    <row r="989" spans="1:5" x14ac:dyDescent="0.25">
      <c r="A989" s="16"/>
      <c r="B989" s="6"/>
      <c r="C989" s="6"/>
      <c r="D989" s="6"/>
      <c r="E989" s="36"/>
    </row>
    <row r="990" spans="1:5" x14ac:dyDescent="0.25">
      <c r="A990" s="16"/>
      <c r="B990" s="6"/>
      <c r="C990" s="6"/>
      <c r="D990" s="6"/>
      <c r="E990" s="36"/>
    </row>
    <row r="991" spans="1:5" x14ac:dyDescent="0.25">
      <c r="A991" s="16"/>
      <c r="B991" s="6"/>
      <c r="C991" s="6"/>
      <c r="D991" s="6"/>
      <c r="E991" s="36"/>
    </row>
    <row r="992" spans="1:5" x14ac:dyDescent="0.25">
      <c r="A992" s="16"/>
      <c r="B992" s="6"/>
      <c r="C992" s="6"/>
      <c r="D992" s="6"/>
      <c r="E992" s="36"/>
    </row>
    <row r="993" spans="1:5" x14ac:dyDescent="0.25">
      <c r="A993" s="16"/>
      <c r="B993" s="6"/>
      <c r="C993" s="6"/>
      <c r="D993" s="6"/>
      <c r="E993" s="36"/>
    </row>
    <row r="994" spans="1:5" x14ac:dyDescent="0.25">
      <c r="A994" s="16"/>
      <c r="B994" s="6"/>
      <c r="C994" s="6"/>
      <c r="D994" s="6"/>
      <c r="E994" s="36"/>
    </row>
    <row r="995" spans="1:5" x14ac:dyDescent="0.25">
      <c r="A995" s="16"/>
      <c r="B995" s="6"/>
      <c r="C995" s="6"/>
      <c r="D995" s="6"/>
      <c r="E995" s="36"/>
    </row>
    <row r="996" spans="1:5" x14ac:dyDescent="0.25">
      <c r="A996" s="16"/>
      <c r="B996" s="6"/>
      <c r="C996" s="6"/>
      <c r="D996" s="6"/>
      <c r="E996" s="36"/>
    </row>
    <row r="997" spans="1:5" x14ac:dyDescent="0.25">
      <c r="A997" s="16"/>
      <c r="B997" s="6"/>
      <c r="C997" s="6"/>
      <c r="D997" s="6"/>
      <c r="E997" s="36"/>
    </row>
    <row r="998" spans="1:5" x14ac:dyDescent="0.25">
      <c r="A998" s="16"/>
      <c r="B998" s="6"/>
      <c r="C998" s="6"/>
      <c r="D998" s="6"/>
      <c r="E998" s="36"/>
    </row>
    <row r="999" spans="1:5" x14ac:dyDescent="0.25">
      <c r="A999" s="16"/>
      <c r="B999" s="6"/>
      <c r="C999" s="6"/>
      <c r="D999" s="6"/>
      <c r="E999" s="36"/>
    </row>
    <row r="1000" spans="1:5" x14ac:dyDescent="0.25">
      <c r="A1000" s="16"/>
      <c r="B1000" s="6"/>
      <c r="C1000" s="6"/>
      <c r="D1000" s="6"/>
      <c r="E1000" s="36"/>
    </row>
    <row r="1001" spans="1:5" x14ac:dyDescent="0.25">
      <c r="A1001" s="16"/>
      <c r="B1001" s="6"/>
      <c r="C1001" s="6"/>
      <c r="D1001" s="6"/>
      <c r="E1001" s="36"/>
    </row>
    <row r="1002" spans="1:5" x14ac:dyDescent="0.25">
      <c r="A1002" s="16"/>
      <c r="B1002" s="6"/>
      <c r="C1002" s="6"/>
      <c r="D1002" s="6"/>
      <c r="E1002" s="36"/>
    </row>
    <row r="1003" spans="1:5" x14ac:dyDescent="0.25">
      <c r="A1003" s="16"/>
      <c r="B1003" s="6"/>
      <c r="C1003" s="6"/>
      <c r="D1003" s="6"/>
      <c r="E1003" s="36"/>
    </row>
    <row r="1004" spans="1:5" x14ac:dyDescent="0.25">
      <c r="A1004" s="16"/>
      <c r="B1004" s="6"/>
      <c r="C1004" s="6"/>
      <c r="D1004" s="6"/>
      <c r="E1004" s="36"/>
    </row>
    <row r="1005" spans="1:5" x14ac:dyDescent="0.25">
      <c r="A1005" s="16"/>
      <c r="B1005" s="6"/>
      <c r="C1005" s="6"/>
      <c r="D1005" s="6"/>
      <c r="E1005" s="36"/>
    </row>
    <row r="1006" spans="1:5" x14ac:dyDescent="0.25">
      <c r="A1006" s="16"/>
      <c r="B1006" s="6"/>
      <c r="C1006" s="6"/>
      <c r="D1006" s="6"/>
      <c r="E1006" s="36"/>
    </row>
    <row r="1007" spans="1:5" x14ac:dyDescent="0.25">
      <c r="A1007" s="16"/>
      <c r="B1007" s="6"/>
      <c r="C1007" s="6"/>
      <c r="D1007" s="6"/>
      <c r="E1007" s="36"/>
    </row>
    <row r="1008" spans="1:5" x14ac:dyDescent="0.25">
      <c r="A1008" s="16"/>
      <c r="B1008" s="6"/>
      <c r="C1008" s="6"/>
      <c r="D1008" s="6"/>
      <c r="E1008" s="36"/>
    </row>
    <row r="1009" spans="1:5" x14ac:dyDescent="0.25">
      <c r="A1009" s="16"/>
      <c r="B1009" s="6"/>
      <c r="C1009" s="6"/>
      <c r="D1009" s="6"/>
      <c r="E1009" s="36"/>
    </row>
    <row r="1010" spans="1:5" x14ac:dyDescent="0.25">
      <c r="A1010" s="16"/>
      <c r="B1010" s="6"/>
      <c r="C1010" s="6"/>
      <c r="D1010" s="6"/>
      <c r="E1010" s="36"/>
    </row>
    <row r="1011" spans="1:5" x14ac:dyDescent="0.25">
      <c r="A1011" s="16"/>
      <c r="B1011" s="6"/>
      <c r="C1011" s="6"/>
      <c r="D1011" s="6"/>
      <c r="E1011" s="36"/>
    </row>
    <row r="1012" spans="1:5" x14ac:dyDescent="0.25">
      <c r="A1012" s="16"/>
      <c r="B1012" s="6"/>
      <c r="C1012" s="6"/>
      <c r="D1012" s="6"/>
      <c r="E1012" s="36"/>
    </row>
    <row r="1013" spans="1:5" x14ac:dyDescent="0.25">
      <c r="A1013" s="16"/>
      <c r="B1013" s="6"/>
      <c r="C1013" s="6"/>
      <c r="D1013" s="6"/>
      <c r="E1013" s="36"/>
    </row>
    <row r="1014" spans="1:5" x14ac:dyDescent="0.25">
      <c r="A1014" s="16"/>
      <c r="B1014" s="6"/>
      <c r="C1014" s="6"/>
      <c r="D1014" s="6"/>
      <c r="E1014" s="36"/>
    </row>
    <row r="1015" spans="1:5" x14ac:dyDescent="0.25">
      <c r="A1015" s="16"/>
      <c r="B1015" s="6"/>
      <c r="C1015" s="6"/>
      <c r="D1015" s="6"/>
      <c r="E1015" s="36"/>
    </row>
    <row r="1016" spans="1:5" x14ac:dyDescent="0.25">
      <c r="A1016" s="16"/>
      <c r="B1016" s="6"/>
      <c r="C1016" s="6"/>
      <c r="D1016" s="6"/>
      <c r="E1016" s="36"/>
    </row>
    <row r="1017" spans="1:5" x14ac:dyDescent="0.25">
      <c r="A1017" s="16"/>
      <c r="B1017" s="6"/>
      <c r="C1017" s="6"/>
      <c r="D1017" s="6"/>
      <c r="E1017" s="36"/>
    </row>
    <row r="1018" spans="1:5" x14ac:dyDescent="0.25">
      <c r="A1018" s="16"/>
      <c r="B1018" s="6"/>
      <c r="C1018" s="6"/>
      <c r="D1018" s="6"/>
      <c r="E1018" s="36"/>
    </row>
    <row r="1019" spans="1:5" x14ac:dyDescent="0.25">
      <c r="A1019" s="16"/>
      <c r="B1019" s="6"/>
      <c r="C1019" s="6"/>
      <c r="D1019" s="6"/>
      <c r="E1019" s="36"/>
    </row>
    <row r="1020" spans="1:5" x14ac:dyDescent="0.25">
      <c r="A1020" s="16"/>
      <c r="B1020" s="6"/>
      <c r="C1020" s="6"/>
      <c r="D1020" s="6"/>
      <c r="E1020" s="36"/>
    </row>
    <row r="1021" spans="1:5" x14ac:dyDescent="0.25">
      <c r="A1021" s="16"/>
      <c r="B1021" s="6"/>
      <c r="C1021" s="6"/>
      <c r="D1021" s="6"/>
      <c r="E1021" s="36"/>
    </row>
    <row r="1022" spans="1:5" x14ac:dyDescent="0.25">
      <c r="A1022" s="16"/>
      <c r="B1022" s="6"/>
      <c r="C1022" s="6"/>
      <c r="D1022" s="6"/>
      <c r="E1022" s="36"/>
    </row>
    <row r="1023" spans="1:5" x14ac:dyDescent="0.25">
      <c r="A1023" s="16"/>
      <c r="B1023" s="6"/>
      <c r="C1023" s="6"/>
      <c r="D1023" s="6"/>
      <c r="E1023" s="36"/>
    </row>
    <row r="1024" spans="1:5" x14ac:dyDescent="0.25">
      <c r="A1024" s="16"/>
      <c r="B1024" s="6"/>
      <c r="C1024" s="6"/>
      <c r="D1024" s="6"/>
      <c r="E1024" s="36"/>
    </row>
    <row r="1025" spans="1:5" x14ac:dyDescent="0.25">
      <c r="A1025" s="16"/>
      <c r="B1025" s="6"/>
      <c r="C1025" s="6"/>
      <c r="D1025" s="6"/>
      <c r="E1025" s="36"/>
    </row>
    <row r="1026" spans="1:5" x14ac:dyDescent="0.25">
      <c r="A1026" s="16"/>
      <c r="B1026" s="6"/>
      <c r="C1026" s="6"/>
      <c r="D1026" s="6"/>
      <c r="E1026" s="36"/>
    </row>
    <row r="1027" spans="1:5" x14ac:dyDescent="0.25">
      <c r="A1027" s="16"/>
      <c r="B1027" s="6"/>
      <c r="C1027" s="6"/>
      <c r="D1027" s="6"/>
      <c r="E1027" s="36"/>
    </row>
    <row r="1028" spans="1:5" x14ac:dyDescent="0.25">
      <c r="A1028" s="16"/>
      <c r="B1028" s="6"/>
      <c r="C1028" s="6"/>
      <c r="D1028" s="6"/>
      <c r="E1028" s="36"/>
    </row>
    <row r="1029" spans="1:5" x14ac:dyDescent="0.25">
      <c r="A1029" s="16"/>
      <c r="B1029" s="6"/>
      <c r="C1029" s="6"/>
      <c r="D1029" s="6"/>
      <c r="E1029" s="36"/>
    </row>
    <row r="1030" spans="1:5" x14ac:dyDescent="0.25">
      <c r="A1030" s="16"/>
      <c r="B1030" s="6"/>
      <c r="C1030" s="6"/>
      <c r="D1030" s="6"/>
      <c r="E1030" s="36"/>
    </row>
    <row r="1031" spans="1:5" x14ac:dyDescent="0.25">
      <c r="A1031" s="16"/>
      <c r="B1031" s="6"/>
      <c r="C1031" s="6"/>
      <c r="D1031" s="6"/>
      <c r="E1031" s="36"/>
    </row>
    <row r="1032" spans="1:5" x14ac:dyDescent="0.25">
      <c r="A1032" s="16"/>
      <c r="B1032" s="6"/>
      <c r="C1032" s="6"/>
      <c r="D1032" s="6"/>
      <c r="E1032" s="36"/>
    </row>
    <row r="1033" spans="1:5" x14ac:dyDescent="0.25">
      <c r="A1033" s="16"/>
      <c r="B1033" s="6"/>
      <c r="C1033" s="6"/>
      <c r="D1033" s="6"/>
      <c r="E1033" s="36"/>
    </row>
    <row r="1034" spans="1:5" x14ac:dyDescent="0.25">
      <c r="A1034" s="16"/>
      <c r="B1034" s="6"/>
      <c r="C1034" s="6"/>
      <c r="D1034" s="6"/>
      <c r="E1034" s="36"/>
    </row>
    <row r="1035" spans="1:5" x14ac:dyDescent="0.25">
      <c r="A1035" s="16"/>
      <c r="B1035" s="6"/>
      <c r="C1035" s="6"/>
      <c r="D1035" s="6"/>
      <c r="E1035" s="36"/>
    </row>
    <row r="1036" spans="1:5" x14ac:dyDescent="0.25">
      <c r="A1036" s="16"/>
      <c r="B1036" s="6"/>
      <c r="C1036" s="6"/>
      <c r="D1036" s="6"/>
      <c r="E1036" s="36"/>
    </row>
    <row r="1037" spans="1:5" x14ac:dyDescent="0.25">
      <c r="A1037" s="16"/>
      <c r="B1037" s="6"/>
      <c r="C1037" s="6"/>
      <c r="D1037" s="6"/>
      <c r="E1037" s="36"/>
    </row>
    <row r="1038" spans="1:5" x14ac:dyDescent="0.25">
      <c r="A1038" s="16"/>
      <c r="B1038" s="6"/>
      <c r="C1038" s="6"/>
      <c r="D1038" s="6"/>
      <c r="E1038" s="36"/>
    </row>
    <row r="1039" spans="1:5" x14ac:dyDescent="0.25">
      <c r="A1039" s="16"/>
      <c r="B1039" s="6"/>
      <c r="C1039" s="6"/>
      <c r="D1039" s="6"/>
      <c r="E1039" s="36"/>
    </row>
    <row r="1040" spans="1:5" x14ac:dyDescent="0.25">
      <c r="A1040" s="16"/>
      <c r="B1040" s="6"/>
      <c r="C1040" s="6"/>
      <c r="D1040" s="6"/>
      <c r="E1040" s="36"/>
    </row>
    <row r="1041" spans="1:5" x14ac:dyDescent="0.25">
      <c r="A1041" s="16"/>
      <c r="B1041" s="6"/>
      <c r="C1041" s="6"/>
      <c r="D1041" s="6"/>
      <c r="E1041" s="36"/>
    </row>
    <row r="1042" spans="1:5" x14ac:dyDescent="0.25">
      <c r="A1042" s="16"/>
      <c r="B1042" s="6"/>
      <c r="C1042" s="6"/>
      <c r="D1042" s="6"/>
      <c r="E1042" s="36"/>
    </row>
    <row r="1043" spans="1:5" x14ac:dyDescent="0.25">
      <c r="A1043" s="16"/>
      <c r="B1043" s="6"/>
      <c r="C1043" s="6"/>
      <c r="D1043" s="6"/>
      <c r="E1043" s="36"/>
    </row>
    <row r="1044" spans="1:5" x14ac:dyDescent="0.25">
      <c r="A1044" s="16"/>
      <c r="B1044" s="6"/>
      <c r="C1044" s="6"/>
      <c r="D1044" s="6"/>
      <c r="E1044" s="36"/>
    </row>
    <row r="1045" spans="1:5" x14ac:dyDescent="0.25">
      <c r="A1045" s="16"/>
      <c r="B1045" s="6"/>
      <c r="C1045" s="6"/>
      <c r="D1045" s="6"/>
      <c r="E1045" s="36"/>
    </row>
    <row r="1046" spans="1:5" x14ac:dyDescent="0.25">
      <c r="A1046" s="16"/>
      <c r="B1046" s="6"/>
      <c r="C1046" s="6"/>
      <c r="D1046" s="6"/>
      <c r="E1046" s="36"/>
    </row>
    <row r="1047" spans="1:5" x14ac:dyDescent="0.25">
      <c r="A1047" s="16"/>
      <c r="B1047" s="6"/>
      <c r="C1047" s="6"/>
      <c r="D1047" s="6"/>
      <c r="E1047" s="36"/>
    </row>
    <row r="1048" spans="1:5" x14ac:dyDescent="0.25">
      <c r="A1048" s="16"/>
      <c r="B1048" s="6"/>
      <c r="C1048" s="6"/>
      <c r="D1048" s="6"/>
      <c r="E1048" s="36"/>
    </row>
    <row r="1049" spans="1:5" x14ac:dyDescent="0.25">
      <c r="A1049" s="16"/>
      <c r="B1049" s="6"/>
      <c r="C1049" s="6"/>
      <c r="D1049" s="6"/>
      <c r="E1049" s="36"/>
    </row>
    <row r="1050" spans="1:5" x14ac:dyDescent="0.25">
      <c r="A1050" s="16"/>
      <c r="B1050" s="6"/>
      <c r="C1050" s="6"/>
      <c r="D1050" s="6"/>
      <c r="E1050" s="36"/>
    </row>
    <row r="1051" spans="1:5" x14ac:dyDescent="0.25">
      <c r="A1051" s="16"/>
      <c r="B1051" s="6"/>
      <c r="C1051" s="6"/>
      <c r="D1051" s="6"/>
      <c r="E1051" s="36"/>
    </row>
    <row r="1052" spans="1:5" x14ac:dyDescent="0.25">
      <c r="A1052" s="16"/>
      <c r="B1052" s="6"/>
      <c r="C1052" s="6"/>
      <c r="D1052" s="6"/>
      <c r="E1052" s="36"/>
    </row>
    <row r="1053" spans="1:5" x14ac:dyDescent="0.25">
      <c r="A1053" s="16"/>
      <c r="B1053" s="6"/>
      <c r="C1053" s="6"/>
      <c r="D1053" s="6"/>
      <c r="E1053" s="36"/>
    </row>
    <row r="1054" spans="1:5" x14ac:dyDescent="0.25">
      <c r="A1054" s="16"/>
      <c r="B1054" s="6"/>
      <c r="C1054" s="6"/>
      <c r="D1054" s="6"/>
      <c r="E1054" s="36"/>
    </row>
    <row r="1055" spans="1:5" x14ac:dyDescent="0.25">
      <c r="A1055" s="16"/>
      <c r="B1055" s="6"/>
      <c r="C1055" s="6"/>
      <c r="D1055" s="6"/>
      <c r="E1055" s="36"/>
    </row>
    <row r="1056" spans="1:5" x14ac:dyDescent="0.25">
      <c r="A1056" s="16"/>
      <c r="B1056" s="6"/>
      <c r="C1056" s="6"/>
      <c r="D1056" s="6"/>
      <c r="E1056" s="36"/>
    </row>
    <row r="1057" spans="1:5" x14ac:dyDescent="0.25">
      <c r="A1057" s="16"/>
      <c r="B1057" s="6"/>
      <c r="C1057" s="6"/>
      <c r="D1057" s="6"/>
      <c r="E1057" s="36"/>
    </row>
    <row r="1058" spans="1:5" x14ac:dyDescent="0.25">
      <c r="A1058" s="16"/>
      <c r="B1058" s="6"/>
      <c r="C1058" s="6"/>
      <c r="D1058" s="6"/>
      <c r="E1058" s="36"/>
    </row>
    <row r="1059" spans="1:5" x14ac:dyDescent="0.25">
      <c r="A1059" s="16"/>
      <c r="B1059" s="6"/>
      <c r="C1059" s="6"/>
      <c r="D1059" s="6"/>
      <c r="E1059" s="36"/>
    </row>
    <row r="1065" spans="1:5" x14ac:dyDescent="0.25">
      <c r="A1065" s="17"/>
      <c r="B1065" s="3"/>
      <c r="C1065" s="3"/>
      <c r="D1065" s="3"/>
      <c r="E1065" s="37"/>
    </row>
    <row r="1066" spans="1:5" x14ac:dyDescent="0.25">
      <c r="A1066" s="17"/>
      <c r="B1066" s="3"/>
      <c r="C1066" s="3"/>
      <c r="D1066" s="3"/>
      <c r="E1066" s="37"/>
    </row>
    <row r="1067" spans="1:5" x14ac:dyDescent="0.25">
      <c r="A1067" s="13"/>
      <c r="B1067" s="3"/>
      <c r="C1067" s="3"/>
      <c r="D1067" s="3"/>
      <c r="E1067" s="37"/>
    </row>
    <row r="1068" spans="1:5" x14ac:dyDescent="0.25">
      <c r="A1068" s="13"/>
      <c r="B1068" s="3"/>
      <c r="C1068" s="3"/>
      <c r="D1068" s="3"/>
      <c r="E1068" s="37"/>
    </row>
    <row r="1069" spans="1:5" x14ac:dyDescent="0.25">
      <c r="A1069" s="13"/>
      <c r="B1069" s="11"/>
      <c r="C1069" s="11"/>
      <c r="D1069" s="11"/>
      <c r="E1069" s="38"/>
    </row>
    <row r="1070" spans="1:5" x14ac:dyDescent="0.25">
      <c r="A1070" s="13"/>
      <c r="B1070" s="3"/>
      <c r="C1070" s="3"/>
      <c r="D1070" s="3"/>
      <c r="E1070" s="37"/>
    </row>
    <row r="1071" spans="1:5" x14ac:dyDescent="0.25">
      <c r="A1071" s="12"/>
      <c r="B1071" s="2"/>
      <c r="C1071" s="2"/>
      <c r="D1071" s="2"/>
      <c r="E1071" s="35"/>
    </row>
    <row r="1072" spans="1:5" x14ac:dyDescent="0.25">
      <c r="A1072" s="12"/>
      <c r="B1072" s="2"/>
      <c r="C1072" s="2"/>
      <c r="D1072" s="2"/>
      <c r="E1072" s="35"/>
    </row>
    <row r="1073" spans="1:5" x14ac:dyDescent="0.25">
      <c r="A1073" s="12"/>
      <c r="B1073" s="2"/>
      <c r="C1073" s="2"/>
      <c r="D1073" s="2"/>
      <c r="E1073" s="30"/>
    </row>
    <row r="1074" spans="1:5" x14ac:dyDescent="0.25">
      <c r="A1074" s="12"/>
      <c r="B1074" s="2"/>
      <c r="C1074" s="2"/>
      <c r="D1074" s="2"/>
      <c r="E1074" s="28"/>
    </row>
    <row r="1075" spans="1:5" x14ac:dyDescent="0.25">
      <c r="A1075" s="12"/>
      <c r="B1075" s="2"/>
      <c r="C1075" s="2"/>
      <c r="D1075" s="2"/>
      <c r="E1075" s="28"/>
    </row>
    <row r="1076" spans="1:5" x14ac:dyDescent="0.25">
      <c r="A1076" s="18"/>
      <c r="B1076" s="2"/>
      <c r="C1076" s="2"/>
      <c r="D1076" s="2"/>
      <c r="E1076" s="28"/>
    </row>
    <row r="1077" spans="1:5" x14ac:dyDescent="0.25">
      <c r="A1077" s="12"/>
      <c r="B1077" s="2"/>
      <c r="C1077" s="2"/>
      <c r="D1077" s="2"/>
      <c r="E1077" s="28"/>
    </row>
    <row r="1078" spans="1:5" x14ac:dyDescent="0.25">
      <c r="A1078" s="12"/>
      <c r="B1078" s="2"/>
      <c r="C1078" s="2"/>
      <c r="D1078" s="2"/>
      <c r="E1078" s="28"/>
    </row>
    <row r="1079" spans="1:5" x14ac:dyDescent="0.25">
      <c r="A1079" s="12"/>
      <c r="B1079" s="2"/>
      <c r="C1079" s="2"/>
      <c r="D1079" s="2"/>
      <c r="E1079" s="28"/>
    </row>
    <row r="1080" spans="1:5" x14ac:dyDescent="0.25">
      <c r="A1080" s="12"/>
      <c r="B1080" s="2"/>
      <c r="C1080" s="2"/>
      <c r="D1080" s="2"/>
      <c r="E1080" s="28"/>
    </row>
    <row r="1081" spans="1:5" x14ac:dyDescent="0.25">
      <c r="A1081" s="12"/>
      <c r="B1081" s="5"/>
      <c r="C1081" s="5"/>
      <c r="D1081" s="5"/>
      <c r="E1081" s="28"/>
    </row>
    <row r="1082" spans="1:5" x14ac:dyDescent="0.25">
      <c r="A1082" s="12"/>
      <c r="B1082" s="2"/>
      <c r="C1082" s="2"/>
      <c r="D1082" s="2"/>
      <c r="E1082" s="28"/>
    </row>
    <row r="1083" spans="1:5" x14ac:dyDescent="0.25">
      <c r="A1083" s="12"/>
      <c r="B1083" s="2"/>
      <c r="C1083" s="2"/>
      <c r="D1083" s="2"/>
      <c r="E1083" s="28"/>
    </row>
    <row r="1084" spans="1:5" x14ac:dyDescent="0.25">
      <c r="A1084" s="12"/>
      <c r="B1084" s="2"/>
      <c r="C1084" s="2"/>
      <c r="D1084" s="2"/>
      <c r="E1084" s="28"/>
    </row>
    <row r="1085" spans="1:5" x14ac:dyDescent="0.25">
      <c r="A1085" s="12"/>
      <c r="B1085" s="2"/>
      <c r="C1085" s="2"/>
      <c r="D1085" s="2"/>
      <c r="E1085" s="28"/>
    </row>
    <row r="1086" spans="1:5" x14ac:dyDescent="0.25">
      <c r="A1086" s="12"/>
      <c r="B1086" s="2"/>
      <c r="C1086" s="2"/>
      <c r="D1086" s="2"/>
      <c r="E1086" s="28"/>
    </row>
  </sheetData>
  <mergeCells count="2">
    <mergeCell ref="A1:F1"/>
    <mergeCell ref="B78:G78"/>
  </mergeCells>
  <pageMargins left="0.70866141732283472" right="0.70866141732283472" top="0.74803149606299213" bottom="0.74803149606299213" header="0.31496062992125984" footer="0.31496062992125984"/>
  <pageSetup paperSize="8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Centolani Bruno</dc:creator>
  <cp:lastModifiedBy>Binetti Pino</cp:lastModifiedBy>
  <cp:lastPrinted>2018-01-30T09:34:14Z</cp:lastPrinted>
  <dcterms:created xsi:type="dcterms:W3CDTF">2017-06-27T10:31:26Z</dcterms:created>
  <dcterms:modified xsi:type="dcterms:W3CDTF">2018-01-30T09:37:08Z</dcterms:modified>
</cp:coreProperties>
</file>